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401" yWindow="3810" windowWidth="17010" windowHeight="5865" activeTab="0"/>
  </bookViews>
  <sheets>
    <sheet name="FORM" sheetId="1" r:id="rId1"/>
    <sheet name="INSTRUCTIONS" sheetId="2" r:id="rId2"/>
    <sheet name="GUIDELINES" sheetId="3" r:id="rId3"/>
    <sheet name="PC790F " sheetId="4" state="hidden" r:id="rId4"/>
    <sheet name="PC 790H - eff 9-29-12" sheetId="5" state="hidden" r:id="rId5"/>
    <sheet name="CERTIFICATION" sheetId="6" state="hidden" r:id="rId6"/>
    <sheet name="AGENCY" sheetId="7" state="hidden" r:id="rId7"/>
    <sheet name="REASONS" sheetId="8" state="hidden" r:id="rId8"/>
  </sheets>
  <definedNames>
    <definedName name="_xlnm.Print_Area" localSheetId="0">'FORM'!$A$1:$H$36</definedName>
    <definedName name="_xlnm.Print_Area" localSheetId="2">'GUIDELINES'!$A$1:$B$34</definedName>
  </definedNames>
  <calcPr fullCalcOnLoad="1"/>
</workbook>
</file>

<file path=xl/sharedStrings.xml><?xml version="1.0" encoding="utf-8"?>
<sst xmlns="http://schemas.openxmlformats.org/spreadsheetml/2006/main" count="512" uniqueCount="435">
  <si>
    <t>REQ #</t>
  </si>
  <si>
    <t>EIN</t>
  </si>
  <si>
    <t>WARRANT NUMBER</t>
  </si>
  <si>
    <t>REASON</t>
  </si>
  <si>
    <t>ADDITIONAL INFORMATION</t>
  </si>
  <si>
    <t>ADDITIONAL INFORMATION REQUIRED</t>
  </si>
  <si>
    <t>Arizona Department of Administration – General Accounting Office</t>
  </si>
  <si>
    <t>Request to Review and Process Manual Warrants</t>
  </si>
  <si>
    <t>AGENCY TITLE</t>
  </si>
  <si>
    <t>AA</t>
  </si>
  <si>
    <t>AB</t>
  </si>
  <si>
    <t>AD</t>
  </si>
  <si>
    <t>AE</t>
  </si>
  <si>
    <t>AF</t>
  </si>
  <si>
    <t>AG</t>
  </si>
  <si>
    <t>AH</t>
  </si>
  <si>
    <t>AN</t>
  </si>
  <si>
    <t>AP</t>
  </si>
  <si>
    <t>AT</t>
  </si>
  <si>
    <t>AU</t>
  </si>
  <si>
    <t>BB</t>
  </si>
  <si>
    <t>BD</t>
  </si>
  <si>
    <t>BF</t>
  </si>
  <si>
    <t>BH</t>
  </si>
  <si>
    <t>BN</t>
  </si>
  <si>
    <t>BR</t>
  </si>
  <si>
    <t>CB</t>
  </si>
  <si>
    <t>CC</t>
  </si>
  <si>
    <t>CD</t>
  </si>
  <si>
    <t>CE</t>
  </si>
  <si>
    <t>CL</t>
  </si>
  <si>
    <t>CO</t>
  </si>
  <si>
    <t>CS</t>
  </si>
  <si>
    <t>CT</t>
  </si>
  <si>
    <t>DC</t>
  </si>
  <si>
    <t>DE</t>
  </si>
  <si>
    <t>DF</t>
  </si>
  <si>
    <t>DJ</t>
  </si>
  <si>
    <t>DO</t>
  </si>
  <si>
    <t>DT</t>
  </si>
  <si>
    <t>DX</t>
  </si>
  <si>
    <t>EC</t>
  </si>
  <si>
    <t>ED</t>
  </si>
  <si>
    <t>EQ</t>
  </si>
  <si>
    <t>EV</t>
  </si>
  <si>
    <t>FD</t>
  </si>
  <si>
    <t>FO</t>
  </si>
  <si>
    <t>GF</t>
  </si>
  <si>
    <t>GH</t>
  </si>
  <si>
    <t>GM</t>
  </si>
  <si>
    <t>GS</t>
  </si>
  <si>
    <t>GV</t>
  </si>
  <si>
    <t>HC</t>
  </si>
  <si>
    <t>HD</t>
  </si>
  <si>
    <t>HE</t>
  </si>
  <si>
    <t>HG</t>
  </si>
  <si>
    <t>HI</t>
  </si>
  <si>
    <t>HL</t>
  </si>
  <si>
    <t>HO</t>
  </si>
  <si>
    <t>HS</t>
  </si>
  <si>
    <t>HU</t>
  </si>
  <si>
    <t>IA</t>
  </si>
  <si>
    <t>IB</t>
  </si>
  <si>
    <t>IC</t>
  </si>
  <si>
    <t>ID</t>
  </si>
  <si>
    <t>JC</t>
  </si>
  <si>
    <t>JL</t>
  </si>
  <si>
    <t>LC</t>
  </si>
  <si>
    <t>LD</t>
  </si>
  <si>
    <t>LL</t>
  </si>
  <si>
    <t>LO</t>
  </si>
  <si>
    <t>LW</t>
  </si>
  <si>
    <t>MA</t>
  </si>
  <si>
    <t>ME</t>
  </si>
  <si>
    <t>MI</t>
  </si>
  <si>
    <t>MM</t>
  </si>
  <si>
    <t>NB</t>
  </si>
  <si>
    <t>NC</t>
  </si>
  <si>
    <t>NS</t>
  </si>
  <si>
    <t>OB</t>
  </si>
  <si>
    <t>OS</t>
  </si>
  <si>
    <t>OT</t>
  </si>
  <si>
    <t>PB</t>
  </si>
  <si>
    <t>PE</t>
  </si>
  <si>
    <t>PH</t>
  </si>
  <si>
    <t>PI</t>
  </si>
  <si>
    <t>PM</t>
  </si>
  <si>
    <t>PO</t>
  </si>
  <si>
    <t>PP</t>
  </si>
  <si>
    <t>PR</t>
  </si>
  <si>
    <t>PS</t>
  </si>
  <si>
    <t>PT</t>
  </si>
  <si>
    <t>PV</t>
  </si>
  <si>
    <t>RB</t>
  </si>
  <si>
    <t>RC</t>
  </si>
  <si>
    <t>RD</t>
  </si>
  <si>
    <t>RE</t>
  </si>
  <si>
    <t>RG</t>
  </si>
  <si>
    <t>RT</t>
  </si>
  <si>
    <t>RV</t>
  </si>
  <si>
    <t>SB</t>
  </si>
  <si>
    <t>SD</t>
  </si>
  <si>
    <t>SF</t>
  </si>
  <si>
    <t>SN</t>
  </si>
  <si>
    <t>SP</t>
  </si>
  <si>
    <t>ST</t>
  </si>
  <si>
    <t>SY</t>
  </si>
  <si>
    <t>TE</t>
  </si>
  <si>
    <t>TO</t>
  </si>
  <si>
    <t>TR</t>
  </si>
  <si>
    <t>TX</t>
  </si>
  <si>
    <t>UL</t>
  </si>
  <si>
    <t>UO</t>
  </si>
  <si>
    <t>VS</t>
  </si>
  <si>
    <t>VT</t>
  </si>
  <si>
    <t>WC</t>
  </si>
  <si>
    <t>WF</t>
  </si>
  <si>
    <t>WM</t>
  </si>
  <si>
    <t>YY</t>
  </si>
  <si>
    <t>SELECT A REASON</t>
  </si>
  <si>
    <t>2.  DISMISSAL</t>
  </si>
  <si>
    <t>3.  UNDERPAID - KEYING ERROR</t>
  </si>
  <si>
    <t xml:space="preserve">4.  UNDERPAID - NO EIN FOR ACTIVE EMPLOYEE </t>
  </si>
  <si>
    <t>5.  UNDERPAID - TIME RECORD NOT KEYED TIMELY</t>
  </si>
  <si>
    <t>6.  UNDERPAID - TIMESHEET NOT RECEIVED TIMELY</t>
  </si>
  <si>
    <t>7.  UNDERPAID - INTERAGENCY TRANSFER</t>
  </si>
  <si>
    <t xml:space="preserve">8.  REPLACEMENT- DIRECT DEPOSIT REVERSAL </t>
  </si>
  <si>
    <t>9.  REPLACEMENT- PAYROLL WARRANT</t>
  </si>
  <si>
    <t xml:space="preserve">10.  SPECIAL PMT - DONATED LEAVE </t>
  </si>
  <si>
    <t>12. SPECIAL PMT - RASL PAYMENT</t>
  </si>
  <si>
    <t>13. SPECIAL PMT - DECEASED EMPLOYEE</t>
  </si>
  <si>
    <t>14. SPECIAL PMT - UNIFORM ALLOWANCE</t>
  </si>
  <si>
    <t>15. SPECIAL PMT - VOLUNTARY LEAVE PAYOUT</t>
  </si>
  <si>
    <t>16. SPECIAL PMT - GAO REFUND</t>
  </si>
  <si>
    <t>17. EXCEPTION PMT - RESIGNED EE LEAVE PAYOUT</t>
  </si>
  <si>
    <t>18. EXCEPTION PMT - TRAVEL REIMBURSEMENT</t>
  </si>
  <si>
    <t>19. OTHER</t>
  </si>
  <si>
    <t>&lt;-- ENTER DISMISSAL DATE</t>
  </si>
  <si>
    <t>&lt;-- ENTER DD REVERSAL PAYMENT #</t>
  </si>
  <si>
    <t>&lt;-- ENTER ORIGINAL PAYMENT #</t>
  </si>
  <si>
    <t>&lt;-- ENTER PPE DATE(S)</t>
  </si>
  <si>
    <t>NONE</t>
  </si>
  <si>
    <t>Additional Information Needed?</t>
  </si>
  <si>
    <t>&lt;-- ENTER DATE GAO APPROVAL GIVEN</t>
  </si>
  <si>
    <t>OTHER</t>
  </si>
  <si>
    <t>AUTHORIZATION</t>
  </si>
  <si>
    <t>Preparer Certification:</t>
  </si>
  <si>
    <t>Authorizer Certification:</t>
  </si>
  <si>
    <t>Validator Certification:</t>
  </si>
  <si>
    <t>I hearby certify that I have reviewed each of the checklist items above for each and every handwrite included on this GAO-99A.</t>
  </si>
  <si>
    <t>verify</t>
  </si>
  <si>
    <t>email</t>
  </si>
  <si>
    <t>I hereby certify that I have prepared the handwrite and checked each of the items on the above checklist for every handwrite included on this GAO-99A.</t>
  </si>
  <si>
    <t>GAO-99A CERTIFICATION</t>
  </si>
  <si>
    <t>Ready to Send GAO-99A?</t>
  </si>
  <si>
    <t>(individuals to type name as if signing) --&gt;</t>
  </si>
  <si>
    <t>Phone #</t>
  </si>
  <si>
    <t>Name</t>
  </si>
  <si>
    <t>Handwrite Validator</t>
  </si>
  <si>
    <t>Handwrite Preparer</t>
  </si>
  <si>
    <t>Handwrite Authorizer</t>
  </si>
  <si>
    <r>
      <t xml:space="preserve">11. SPECIAL PMT - REINSTATEMENT </t>
    </r>
    <r>
      <rPr>
        <b/>
        <sz val="12"/>
        <rFont val="Arial"/>
        <family val="2"/>
      </rPr>
      <t>OR</t>
    </r>
    <r>
      <rPr>
        <sz val="12"/>
        <rFont val="Arial"/>
        <family val="2"/>
      </rPr>
      <t xml:space="preserve"> SETTLEMENT</t>
    </r>
  </si>
  <si>
    <t>AM</t>
  </si>
  <si>
    <t>I hereby certify under penalty of perjury that the attendance reported for the period covered by this claim is correct and that the employees have performed the required services reported. Any payments are authorized by the Arizona Revised Statutes and that these expenditures are for a valid public purpose.</t>
  </si>
  <si>
    <t>1. Verify Paycode (Payout w/o retirement)                                                  2. Use correct Cycle</t>
  </si>
  <si>
    <t>1. Notified by GAO reversal was favorable</t>
  </si>
  <si>
    <t>1. GAO has warrant to be replaced</t>
  </si>
  <si>
    <t>GAO-99A send to Handwrite mailbox before deadline</t>
  </si>
  <si>
    <t>Items to Check</t>
  </si>
  <si>
    <t>Verify</t>
  </si>
  <si>
    <t>&lt;-- (individuals to type name as if signing)</t>
  </si>
  <si>
    <t>1.  DISMISSAL</t>
  </si>
  <si>
    <t>2.  UNDERPAID - KEYING ERROR</t>
  </si>
  <si>
    <t xml:space="preserve">3.  UNDERPAID - NO EIN FOR ACTIVE EMPLOYEE </t>
  </si>
  <si>
    <t>4.  UNDERPAID - TIME RECORD NOT KEYED TIMELY</t>
  </si>
  <si>
    <t>5.  UNDERPAID - TIMESHEET NOT RECEIVED TIMELY</t>
  </si>
  <si>
    <t>6.  UNDERPAID - INTERAGENCY TRANSFER</t>
  </si>
  <si>
    <t>8.  REPLACEMENT- PAYROLL WARRANT</t>
  </si>
  <si>
    <t xml:space="preserve">9.  SPECIAL PMT - DONATED LEAVE </t>
  </si>
  <si>
    <t>11. SPECIAL PMT - RASL PAYMENT</t>
  </si>
  <si>
    <t>12. SPECIAL PMT - DECEASED EMPLOYEE</t>
  </si>
  <si>
    <t>13. SPECIAL PMT - UNIFORM ALLOWANCE</t>
  </si>
  <si>
    <t>14. SPECIAL PMT - VOLUNTARY LEAVE PAYOUT</t>
  </si>
  <si>
    <t>15. SPECIAL PMT - GAO REFUND</t>
  </si>
  <si>
    <t>16. EXCEPTION PMT - RESIGNED EE LEAVE PAYOUT</t>
  </si>
  <si>
    <t>18. OTHER</t>
  </si>
  <si>
    <t>1. Payout all Leave Balances (Ann, Comp, Hol) 
2. Payout Final Accrual</t>
  </si>
  <si>
    <t>1. Drill Around to check previous time records 
2. Use correct Cycle   
3. Use correct time record date(s)</t>
  </si>
  <si>
    <t>1. Ensure all deductions are setup correctly 
2. Use correct cycle</t>
  </si>
  <si>
    <t>1. Drill Around to check previous time records 
2. Use correct Cycle 
3. Use correct time record date(s)</t>
  </si>
  <si>
    <t>1. Drill Around to check previous time records  
2. Use correct Cycle 
3. Use correct time record date(s)  
4. Override Labor (if necessary)</t>
  </si>
  <si>
    <t>1. Drill Around to check previous time records  
2. Use correct Cycle 
3. Ensure deductions are active</t>
  </si>
  <si>
    <t xml:space="preserve">1. Double check lump sum amount paid 
2. Use correct Cycle 
3. Ensure deductions are active  
4. Coordinate with Benefits or GAO for OTD </t>
  </si>
  <si>
    <t xml:space="preserve">1. Double check amount paid 
2. Use correct Cycle                                     </t>
  </si>
  <si>
    <t>1. Change Name to Beneficiary on W-9 
2. Drill Around to check previous time records 
3. Use correct Cycle 
4. Be sure appropriate taxes are deducted</t>
  </si>
  <si>
    <t>1. Drill Around to check previous time records 
2. Double check amount paid 
3. Use correct Cycle</t>
  </si>
  <si>
    <t>1. Verify Paycode (depends on hire date for ASRS) 
2. Use correct Cycle</t>
  </si>
  <si>
    <t>1. Verify Paycode 
2. Use correct Cycle</t>
  </si>
  <si>
    <r>
      <t xml:space="preserve">10. SPECIAL PMT - REINSTATEMENT </t>
    </r>
    <r>
      <rPr>
        <b/>
        <sz val="9"/>
        <rFont val="Arial"/>
        <family val="2"/>
      </rPr>
      <t>OR</t>
    </r>
    <r>
      <rPr>
        <sz val="9"/>
        <rFont val="Arial"/>
        <family val="2"/>
      </rPr>
      <t xml:space="preserve"> SETTLEMENT</t>
    </r>
  </si>
  <si>
    <t>17. EXCEPTION PMT - REIMBURSEMENT</t>
  </si>
  <si>
    <t>Select Agency</t>
  </si>
  <si>
    <t>BA</t>
  </si>
  <si>
    <t>CN</t>
  </si>
  <si>
    <t>CR</t>
  </si>
  <si>
    <t>PAY CODE</t>
  </si>
  <si>
    <t>PAY CODE DESCRIPTION</t>
  </si>
  <si>
    <t>HOURS</t>
  </si>
  <si>
    <t>PAY RATE</t>
  </si>
  <si>
    <t>WAGES</t>
  </si>
  <si>
    <t xml:space="preserve">REGULAR PAY                   </t>
  </si>
  <si>
    <t>100A</t>
  </si>
  <si>
    <t xml:space="preserve">STAFF DEVELOPMENT             </t>
  </si>
  <si>
    <t xml:space="preserve">PARTIAL DAY ABSENCE           </t>
  </si>
  <si>
    <t>106A</t>
  </si>
  <si>
    <t xml:space="preserve">BOARD/COMMISSION SALARY-PP    </t>
  </si>
  <si>
    <t xml:space="preserve">TELECOMMUTING HOURS           </t>
  </si>
  <si>
    <t xml:space="preserve">ANNUAL LEAVE TAKEN            </t>
  </si>
  <si>
    <t xml:space="preserve">DONATED LEAVE TAKEN           </t>
  </si>
  <si>
    <t xml:space="preserve">SICK LEAVE TAKEN              </t>
  </si>
  <si>
    <t xml:space="preserve">SICK LEAVE - FAMILY           </t>
  </si>
  <si>
    <t xml:space="preserve">HOLIDAY PAY                   </t>
  </si>
  <si>
    <t xml:space="preserve">HOLIDAY LEAVE TAKEN           </t>
  </si>
  <si>
    <t xml:space="preserve">COMPENSATORY LEAVE TAKEN      </t>
  </si>
  <si>
    <t xml:space="preserve">BEREAVEMENT LEAVE TAKEN       </t>
  </si>
  <si>
    <t xml:space="preserve">CIVIC DUTY TAKEN              </t>
  </si>
  <si>
    <t xml:space="preserve">EDUCATION LEAVE TAKEN         </t>
  </si>
  <si>
    <t xml:space="preserve">RECOGNITION LEAVE AWARDED     </t>
  </si>
  <si>
    <t xml:space="preserve">ADMIN LEAVE - PAID            </t>
  </si>
  <si>
    <t xml:space="preserve">ADMIN LEAVE - EMERGENCY       </t>
  </si>
  <si>
    <t xml:space="preserve">MILITARY LEAVE TAKEN          </t>
  </si>
  <si>
    <t xml:space="preserve">DPS INDUSTRIAL LEAVE          </t>
  </si>
  <si>
    <t>STIPEND-SNOW PLOW - $9.00</t>
  </si>
  <si>
    <t>*900</t>
  </si>
  <si>
    <t xml:space="preserve">PREM OT FOR OCCASIONAL WORK   </t>
  </si>
  <si>
    <t>TOTAL - PAY CODE 790F</t>
  </si>
  <si>
    <r>
      <t xml:space="preserve">* Pay Code 900 - Please enter the employee's hourly pay rate in column 'D' not time and half. </t>
    </r>
    <r>
      <rPr>
        <sz val="10"/>
        <rFont val="Arial"/>
        <family val="0"/>
      </rPr>
      <t xml:space="preserve"> </t>
    </r>
  </si>
  <si>
    <t xml:space="preserve">REG IN EXCESS OF 40 HRS       </t>
  </si>
  <si>
    <t>TOTAL - PAY CODE 790H</t>
  </si>
  <si>
    <t>&lt;-- ENTER DATE GAO APPROVAL GIVEN &amp; REASON</t>
  </si>
  <si>
    <t>&lt;-- ENTER DATE PAPERWORK FAXED/EMAILED TO GAO</t>
  </si>
  <si>
    <t>&lt;-- ENTER DATE W9 &amp; GAO36 FAXED/EMAILED TO GAO</t>
  </si>
  <si>
    <t>2.75% CALCULATION 7/1/07 - 6/25/10</t>
  </si>
  <si>
    <t>Full Name - Signature</t>
  </si>
  <si>
    <t>2.5% CALCULATION PRIOR TO 7/1/07</t>
  </si>
  <si>
    <t>5% CALCULATION 9/29/12 - 6/21/13</t>
  </si>
  <si>
    <r>
      <t>Preparer Certification:</t>
    </r>
    <r>
      <rPr>
        <sz val="14"/>
        <rFont val="Arial"/>
        <family val="2"/>
      </rPr>
      <t xml:space="preserve">  I hereby certify that I have prepared the handwrite and checked each of the items on the above checklist for every handwrite included on this GAO-99A.</t>
    </r>
  </si>
  <si>
    <r>
      <t>Authorizer Certification:</t>
    </r>
    <r>
      <rPr>
        <sz val="14"/>
        <rFont val="Arial"/>
        <family val="2"/>
      </rPr>
      <t xml:space="preserve">  I hereby certify under penalty of perjury that the attendance reported for the period covered by this claim is correct and that the employees have performed the required services reported. Any payments are authorized by the Arizona Revised Statutes and that these expenditures are for a valid public purpose.</t>
    </r>
  </si>
  <si>
    <t>CH</t>
  </si>
  <si>
    <t xml:space="preserve">STATEWIDE SYSTEMS PROCESSING                 </t>
  </si>
  <si>
    <t xml:space="preserve">BOARD OF ACCOUNTANCY                         </t>
  </si>
  <si>
    <t xml:space="preserve">DEPT OF ADMINISTRATION                       </t>
  </si>
  <si>
    <t xml:space="preserve">RADIATION REGULATORY AGENCY                  </t>
  </si>
  <si>
    <t xml:space="preserve">OFFICE OF EQUAL OPPORTUNITY                  </t>
  </si>
  <si>
    <t xml:space="preserve">ATTORNEY GENERAL (DEPT OF LAW)               </t>
  </si>
  <si>
    <t xml:space="preserve">DEPT OF AGRICULTURE                          </t>
  </si>
  <si>
    <t xml:space="preserve">COMMISSION OF AFRICAN-AMERICAN AFFAIRS       </t>
  </si>
  <si>
    <t xml:space="preserve">ACUPUNCTURE BOARD OF EXAMINERS               </t>
  </si>
  <si>
    <t xml:space="preserve">BOARD OF APPRAISAL                           </t>
  </si>
  <si>
    <t xml:space="preserve">AUTOMOBILE THEFT AUTHORITY                   </t>
  </si>
  <si>
    <t xml:space="preserve">AUDITOR GENERAL                              </t>
  </si>
  <si>
    <t xml:space="preserve">BOARD OF ATHLETIC TRAINING                   </t>
  </si>
  <si>
    <t xml:space="preserve">BOARD OF BARBERS                             </t>
  </si>
  <si>
    <t xml:space="preserve">DEPT OF FINANCIAL INSTITUTIONS               </t>
  </si>
  <si>
    <t xml:space="preserve">BOARD OF FINGERPRINTING                      </t>
  </si>
  <si>
    <t xml:space="preserve">BOARD OF BEHAVIORAL HEALTH EXAMINERS         </t>
  </si>
  <si>
    <t xml:space="preserve">BOARD OF NURSING                             </t>
  </si>
  <si>
    <t xml:space="preserve">BOARD OF REGENTS                             </t>
  </si>
  <si>
    <t xml:space="preserve">BOARD OF COSMETOLOGY                         </t>
  </si>
  <si>
    <t xml:space="preserve">CORPORATION COMMISSION                       </t>
  </si>
  <si>
    <t xml:space="preserve">EARLY CHILDHOOD DEVELOPMENT AND HEALTH BOARD </t>
  </si>
  <si>
    <t xml:space="preserve">BOARD OF CHIROPRACTIC EXAMINERS              </t>
  </si>
  <si>
    <t xml:space="preserve">DEPT OF CHILD SAFETY                         </t>
  </si>
  <si>
    <t xml:space="preserve">EXPOSITION AND STATE FAIR BOARD              </t>
  </si>
  <si>
    <t xml:space="preserve">CONSTABLE ETHICS STDS AND TRAINING BOARD     </t>
  </si>
  <si>
    <t xml:space="preserve">COURT OF APPEALS                             </t>
  </si>
  <si>
    <t xml:space="preserve">COTTON RESEARCH AND PROTECTION COUNCIL       </t>
  </si>
  <si>
    <t xml:space="preserve">BOARD FOR CHARTER SCHOOLS                    </t>
  </si>
  <si>
    <t xml:space="preserve">COURT OF APPEALS DIV II                      </t>
  </si>
  <si>
    <t xml:space="preserve">DEPT OF CORRECTIONS                          </t>
  </si>
  <si>
    <t xml:space="preserve">DEPT OF ECONOMIC SECURITY                    </t>
  </si>
  <si>
    <t xml:space="preserve">COMMISSION FOR DEAF AND HARD OF HEARING      </t>
  </si>
  <si>
    <t xml:space="preserve">DEPT OF JUVENILE CORRECTIONS                 </t>
  </si>
  <si>
    <t xml:space="preserve">BOARD OF DISPENSING OPTICIANS                </t>
  </si>
  <si>
    <t xml:space="preserve">DEPT OF TRANSPORTATION                       </t>
  </si>
  <si>
    <t xml:space="preserve">BOARD OF DENTAL EXAMINERS                    </t>
  </si>
  <si>
    <t>EB</t>
  </si>
  <si>
    <t xml:space="preserve">BOARD OF EDUCATION                           </t>
  </si>
  <si>
    <t xml:space="preserve">CITIZENS CLEAN ELECTION COMMISSION           </t>
  </si>
  <si>
    <t xml:space="preserve">DEPT OF EDUCATION                            </t>
  </si>
  <si>
    <t xml:space="preserve">BOARD OF EQUALIZATION                        </t>
  </si>
  <si>
    <t xml:space="preserve">DEPT OF ENVIRONMENTAL QUALITY                </t>
  </si>
  <si>
    <t xml:space="preserve">BOARD OF FUNERAL DIRECTORS AND EMBALMERS     </t>
  </si>
  <si>
    <t xml:space="preserve">OFFICE OF THE STATE FORESTER                 </t>
  </si>
  <si>
    <t xml:space="preserve">GAME AND FISH DEPT                           </t>
  </si>
  <si>
    <t xml:space="preserve">GOVERNOR'S OFFICE OF HIGHWAY SAFETY          </t>
  </si>
  <si>
    <t xml:space="preserve">DEPT OF GAMING                               </t>
  </si>
  <si>
    <t xml:space="preserve">GEOLOGICAL SURVEY                            </t>
  </si>
  <si>
    <t xml:space="preserve">GOVERNOR'S OFFICE                            </t>
  </si>
  <si>
    <t xml:space="preserve">AHCCCS                                       </t>
  </si>
  <si>
    <t xml:space="preserve">DEPT OF HOUSING                              </t>
  </si>
  <si>
    <t xml:space="preserve">BOARD OF HOMEOPATHIC EXAMINERS               </t>
  </si>
  <si>
    <t xml:space="preserve">OFFICE OF ADMINISTRATIVE HEARINGS            </t>
  </si>
  <si>
    <t xml:space="preserve">HISTORICAL SOCIETY                           </t>
  </si>
  <si>
    <t xml:space="preserve">DEPT OF HOMELAND SECURITY                    </t>
  </si>
  <si>
    <t xml:space="preserve">HOUSE OF REPRESENTATIVES                     </t>
  </si>
  <si>
    <t xml:space="preserve">DEPT OF HEALTH SERVICES                      </t>
  </si>
  <si>
    <t xml:space="preserve">COMMISSION ON THE ARTS                       </t>
  </si>
  <si>
    <t xml:space="preserve">COMMISSION OF INDIAN AFFAIRS                 </t>
  </si>
  <si>
    <t xml:space="preserve">OCCUPATIONAL SAFETY AND HEALTH               </t>
  </si>
  <si>
    <t xml:space="preserve">INDUSTRIAL COMMISSION                        </t>
  </si>
  <si>
    <t xml:space="preserve">DEPT OF INSURANCE                            </t>
  </si>
  <si>
    <t xml:space="preserve">CRIMINAL JUSTICE COMMISSION                  </t>
  </si>
  <si>
    <t xml:space="preserve">JOINT LEGISATIVE BUDGET COMMITTEE            </t>
  </si>
  <si>
    <t xml:space="preserve">LEGISLATIVE COUNCIL                          </t>
  </si>
  <si>
    <t xml:space="preserve">LAND DEPARTMENT                              </t>
  </si>
  <si>
    <t xml:space="preserve">DEPT OF LIQUOR LICENSES AND CONTROL          </t>
  </si>
  <si>
    <t xml:space="preserve">LOTTERY COMMISSION                           </t>
  </si>
  <si>
    <t xml:space="preserve">LAW ENFORCEMENT MERIT SYSTEM                 </t>
  </si>
  <si>
    <t xml:space="preserve">DEPT OF EMERGENCY AND MILITARY AFFAIRS       </t>
  </si>
  <si>
    <t xml:space="preserve">MEDICAL BOARD                                </t>
  </si>
  <si>
    <t xml:space="preserve">MINE INSPECTOR                               </t>
  </si>
  <si>
    <t xml:space="preserve">DEPT OF FIRE, BUILDING AND LIFE SAFETY       </t>
  </si>
  <si>
    <t>MT</t>
  </si>
  <si>
    <t xml:space="preserve">BOARD OF MASSAGE THERAPY                     </t>
  </si>
  <si>
    <t xml:space="preserve">NATUROPATHIC PHYSICIANS MEDICAL BOARD        </t>
  </si>
  <si>
    <t xml:space="preserve">BOARD OF EXAM NURSING CARE &amp; ASSTD LVNG      </t>
  </si>
  <si>
    <t xml:space="preserve">NAVIGABLE STREAM ADJUDICATION COMMISSION     </t>
  </si>
  <si>
    <t xml:space="preserve">BOARD OF OPTOMETRY                           </t>
  </si>
  <si>
    <t xml:space="preserve">BOARD OF OSTEOPATHIC EXAMINERS               </t>
  </si>
  <si>
    <t xml:space="preserve">BOARD OF OCCUPATIONAL THERAPY EXAMINERS      </t>
  </si>
  <si>
    <t xml:space="preserve">PERSONNEL BOARD                              </t>
  </si>
  <si>
    <t xml:space="preserve">COMMISSION FOR POSTSECONDARY EDUCATION       </t>
  </si>
  <si>
    <t xml:space="preserve">PRESCOTT HISTORICAL SOCIETY                  </t>
  </si>
  <si>
    <t xml:space="preserve">PIONEERS' HOME                               </t>
  </si>
  <si>
    <t xml:space="preserve">BOARD OF PHARMACY                            </t>
  </si>
  <si>
    <t xml:space="preserve">BOARD OF PODIATRY EXAMINERS                  </t>
  </si>
  <si>
    <t xml:space="preserve">BOARD OF EXECUTIVE CLEMENCY                  </t>
  </si>
  <si>
    <t xml:space="preserve">PARKS BOARD                                  </t>
  </si>
  <si>
    <t xml:space="preserve">DEPT OF PUBLIC SAFETY                        </t>
  </si>
  <si>
    <t xml:space="preserve">BOARD OF PHYSICAL THERAPY                    </t>
  </si>
  <si>
    <t xml:space="preserve">BOARD FOR PRIVATE POSTSECONDARY EDUCATION    </t>
  </si>
  <si>
    <t xml:space="preserve">BOARD OF RESPIRATORY CARE EXAMINERS          </t>
  </si>
  <si>
    <t xml:space="preserve">DEPT OF RACING                               </t>
  </si>
  <si>
    <t xml:space="preserve">INDEPENDENT REDISTRICTING COMMISSION         </t>
  </si>
  <si>
    <t xml:space="preserve">REAL ESTATE DEPARTMENT                       </t>
  </si>
  <si>
    <t xml:space="preserve">REGISTRAR OF CONTRACTORS                     </t>
  </si>
  <si>
    <t>RS</t>
  </si>
  <si>
    <t xml:space="preserve">PUBLIC SAFETY PERSONNEL RETIREMENT SYSTEM    </t>
  </si>
  <si>
    <t xml:space="preserve">ARIZONA STATE RETIREMENT SYSTEM (ASRS)       </t>
  </si>
  <si>
    <t xml:space="preserve">DEPT OF REVENUE                              </t>
  </si>
  <si>
    <t xml:space="preserve">OFFICE OF PEST MANAGEMENT                    </t>
  </si>
  <si>
    <t xml:space="preserve">SCHOOLS FOR THE DEAF AND THE BLIND           </t>
  </si>
  <si>
    <t xml:space="preserve">SCHOOL FACILITIES BOARD                      </t>
  </si>
  <si>
    <t xml:space="preserve">SENATE                                       </t>
  </si>
  <si>
    <t xml:space="preserve">SUPREME COURT                                </t>
  </si>
  <si>
    <t xml:space="preserve">SECRETARY OF STATE (DEPT OF STATE)           </t>
  </si>
  <si>
    <t xml:space="preserve">BOARD OF PSYCHOLOGIST EXAMINERS              </t>
  </si>
  <si>
    <t xml:space="preserve">BOARD OF TECHNICAL REGISTRATION              </t>
  </si>
  <si>
    <t xml:space="preserve">OFFICE OF TOURISM                            </t>
  </si>
  <si>
    <t xml:space="preserve">STATE TREASURER                              </t>
  </si>
  <si>
    <t xml:space="preserve">BOARD OF TAX APPEALS                         </t>
  </si>
  <si>
    <t xml:space="preserve">COMMISSION ON UNIFORM STATE LAWS             </t>
  </si>
  <si>
    <t xml:space="preserve">RESIDENTIAL UTILITY CONSUMER OFFICE          </t>
  </si>
  <si>
    <t xml:space="preserve">VETERANS' SERVICE ADVISORY COMMISSION        </t>
  </si>
  <si>
    <t xml:space="preserve">VETERINARY MEDICAL EXAMINING BOARD           </t>
  </si>
  <si>
    <t xml:space="preserve">DEPT OF WATER RESOURCES                      </t>
  </si>
  <si>
    <t xml:space="preserve">WATER INFRASTRUCTURE FINANCE AUTHORITY       </t>
  </si>
  <si>
    <t xml:space="preserve">WEIGHTS AND MEASURES                         </t>
  </si>
  <si>
    <t xml:space="preserve">RETIREE ACCUMULATED SICK LEAVE               </t>
  </si>
  <si>
    <t>The GAO has been delegated the authority to determine which, if any, payroll manual warrant requests are honored on a given day.</t>
  </si>
  <si>
    <t>Payments for a situation in which an active employee was paid less than the proper amount</t>
  </si>
  <si>
    <t xml:space="preserve">Manual payroll warrants for retroactive payment of donated leave of which the payee is the recipient. </t>
  </si>
  <si>
    <t xml:space="preserve">At the discretion of the GAO, the production of manual warrants for gross pay of less than one hundred dollars ($100) may be deferred until the next regular payroll process.       </t>
  </si>
  <si>
    <t>The use of the HRIS handwrite system should be limited to the following types of payments:</t>
  </si>
  <si>
    <t>Final payments to deceased employees claimed by a successor on GAO Form 36 A, B or C.</t>
  </si>
  <si>
    <t>Replace a previously issued, but erroneous, warrant.</t>
  </si>
  <si>
    <t>Replace a payment previously issued by direct deposit that was subsequently reversed successfully.</t>
  </si>
  <si>
    <t>Payment of PSPRS Industrial Leave Supplemental Benefit.</t>
  </si>
  <si>
    <t>A court order, employee reinstatement, settlement or Voluntary Separation Program pursuant to Personnel Rules.</t>
  </si>
  <si>
    <t>Other unusual situations may be approved at the discretion of GAO.  
A letter of explanation signed by the Agency CFO or Payroll Manager must be sent to the GAO for proper consideration.</t>
  </si>
  <si>
    <t>Issuance of a travel advance.</t>
  </si>
  <si>
    <t>Common reasons handwrites are deleted:</t>
  </si>
  <si>
    <t>GAO-99A not submitted by 12 noon deadline</t>
  </si>
  <si>
    <t>GAO-99A not submitted by authorized approver listed on GAO-3P</t>
  </si>
  <si>
    <t>Reason has not been detailed.</t>
  </si>
  <si>
    <t>Number of hours has not been entered when using "Hours Only" pay code.</t>
  </si>
  <si>
    <t>Time record dates are for the incorrect pay period.</t>
  </si>
  <si>
    <t>Time records are future dated.</t>
  </si>
  <si>
    <t>Hours are lumped together instead of daily time entry.</t>
  </si>
  <si>
    <t>Incorrectly calculated overtime compensation.</t>
  </si>
  <si>
    <t>Required paperwork not submitted to support the handwrite request by the 12 noon deadline. (Deceased, settlements)</t>
  </si>
  <si>
    <t>Incorrect deductions (incorrect cycle or deductions are no longer active).</t>
  </si>
  <si>
    <t>Though Central Payroll routinely reviews handwrites for errors, Agency Payroll transactions Initiators and Approvers retain the ultimate responsibility of ensuring the accuracy of manual payments processed in HRIS.</t>
  </si>
  <si>
    <t>State of Arizona</t>
  </si>
  <si>
    <t>Arizona Department of Administration</t>
  </si>
  <si>
    <t>General Accounting Office</t>
  </si>
  <si>
    <t>Payments to employees who have been dismissed since having received their last regular payroll warrant</t>
  </si>
  <si>
    <t xml:space="preserve">Payments for active employees who worked during the preceding pay period but whose payment was not produced as part of the normal payroll process. </t>
  </si>
  <si>
    <t>DATE</t>
  </si>
  <si>
    <t>REQUEST TO PROCESS MANUAL WARRANT</t>
  </si>
  <si>
    <t>INSTRUCTIONS</t>
  </si>
  <si>
    <t>AGENCY CODE</t>
  </si>
  <si>
    <t>AC</t>
  </si>
  <si>
    <t xml:space="preserve">BOXING COMMISSION                            </t>
  </si>
  <si>
    <t>AS</t>
  </si>
  <si>
    <t xml:space="preserve">ARIZONA STATE UNIVERSITY                     </t>
  </si>
  <si>
    <t>CM</t>
  </si>
  <si>
    <t xml:space="preserve">COMMUNITY COLLEGE BOARD                      </t>
  </si>
  <si>
    <t>DI</t>
  </si>
  <si>
    <t xml:space="preserve">BIOMEDICAL RESEARCH COMMISSION               </t>
  </si>
  <si>
    <t>EP</t>
  </si>
  <si>
    <t xml:space="preserve">DEPT OF COMMERCE                             </t>
  </si>
  <si>
    <t>GT</t>
  </si>
  <si>
    <t xml:space="preserve">GOVERNMENT INFORMATION TECHNOLOGY AGENCY     </t>
  </si>
  <si>
    <t>LA</t>
  </si>
  <si>
    <t xml:space="preserve">LIBRARY, ARCHIVES, AND PUBLIC RECORDS        </t>
  </si>
  <si>
    <t>MN</t>
  </si>
  <si>
    <t xml:space="preserve">DEPT OF MINES AND MINERAL RESOURCES          </t>
  </si>
  <si>
    <t>NA</t>
  </si>
  <si>
    <t xml:space="preserve">NORTHERN ARIZONA UNIVERSITY                  </t>
  </si>
  <si>
    <t>PA</t>
  </si>
  <si>
    <t xml:space="preserve">POWER AUTHORITY                              </t>
  </si>
  <si>
    <t>PD</t>
  </si>
  <si>
    <t xml:space="preserve">CAPITAL POSTCONVICTION PUBLIC DEFENDER       </t>
  </si>
  <si>
    <t>UA</t>
  </si>
  <si>
    <t xml:space="preserve">UNIVERSITY OF ARIZONA                        </t>
  </si>
  <si>
    <r>
      <rPr>
        <u val="single"/>
        <sz val="12"/>
        <color indexed="12"/>
        <rFont val="Arial"/>
        <family val="2"/>
      </rPr>
      <t>HRIS.MANUAL.WARRANT@AZDOA.GOV</t>
    </r>
    <r>
      <rPr>
        <sz val="12"/>
        <rFont val="Arial"/>
        <family val="2"/>
      </rPr>
      <t xml:space="preserve"> by 12:00pm daily</t>
    </r>
  </si>
  <si>
    <t>Use this form to request to process a manual payment for State of Arizona employees.  
This form must be completed and submitted daily by 12pm for any manual warrants entered in HRIS Form ZR80 for GAO Central Payroll to review for payment.  The manual warrant system is available from 6 am to 12 pm daily.  Approved manual warrants will be available for pickup by an approved Agency courier at the GAO Front Desk at 3 pm.  
Manual Warrants are reviewed by GAO Central Payroll pursuant to the GAO SAAM Section 5511.</t>
  </si>
  <si>
    <t>Once completed, send to GAO Central Payroll by email by GAO-3P Approver to:</t>
  </si>
  <si>
    <t>EMPLOYEE 
FULL NAME</t>
  </si>
  <si>
    <t xml:space="preserve">7.  REPLACEMENT RETURN ITEM OR DIRECT DEPOSIT REVERSAL </t>
  </si>
  <si>
    <r>
      <t xml:space="preserve">Validator Certification: </t>
    </r>
    <r>
      <rPr>
        <sz val="14"/>
        <rFont val="Arial"/>
        <family val="2"/>
      </rPr>
      <t xml:space="preserve">  I hereby certify that I have reviewed each of the checklist items above for each and every handwrite included on this GAO-99A.</t>
    </r>
  </si>
  <si>
    <t>Retroactive payment requested for an active, resigned or retired employee. (Should be processed on payroll).</t>
  </si>
  <si>
    <t xml:space="preserve">Attempting to pay dismissed employee on the same date as the dismissal. </t>
  </si>
  <si>
    <t>GAO - 99A (Revised 04/2020)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</si>
</sst>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mm/dd/yy"/>
  </numFmts>
  <fonts count="62">
    <font>
      <sz val="10"/>
      <name val="Arial"/>
      <family val="0"/>
    </font>
    <font>
      <b/>
      <sz val="12"/>
      <name val="Arial"/>
      <family val="2"/>
    </font>
    <font>
      <sz val="12"/>
      <name val="Arial"/>
      <family val="2"/>
    </font>
    <font>
      <u val="single"/>
      <sz val="10"/>
      <color indexed="12"/>
      <name val="Arial"/>
      <family val="2"/>
    </font>
    <font>
      <sz val="11"/>
      <name val="Arial"/>
      <family val="2"/>
    </font>
    <font>
      <b/>
      <sz val="10"/>
      <name val="Arial"/>
      <family val="2"/>
    </font>
    <font>
      <b/>
      <sz val="10"/>
      <color indexed="10"/>
      <name val="Arial"/>
      <family val="2"/>
    </font>
    <font>
      <sz val="8"/>
      <name val="Arial"/>
      <family val="2"/>
    </font>
    <font>
      <b/>
      <sz val="16"/>
      <name val="Arial"/>
      <family val="2"/>
    </font>
    <font>
      <b/>
      <sz val="18"/>
      <name val="Arial"/>
      <family val="2"/>
    </font>
    <font>
      <b/>
      <u val="single"/>
      <sz val="10"/>
      <name val="Arial"/>
      <family val="2"/>
    </font>
    <font>
      <b/>
      <sz val="8"/>
      <name val="Arial"/>
      <family val="2"/>
    </font>
    <font>
      <sz val="14"/>
      <name val="Arial"/>
      <family val="2"/>
    </font>
    <font>
      <b/>
      <sz val="14"/>
      <name val="Arial"/>
      <family val="2"/>
    </font>
    <font>
      <b/>
      <sz val="14"/>
      <color indexed="9"/>
      <name val="Arial"/>
      <family val="2"/>
    </font>
    <font>
      <sz val="13"/>
      <name val="Arial"/>
      <family val="2"/>
    </font>
    <font>
      <b/>
      <sz val="13"/>
      <name val="Arial"/>
      <family val="2"/>
    </font>
    <font>
      <sz val="9"/>
      <name val="Arial"/>
      <family val="2"/>
    </font>
    <font>
      <b/>
      <sz val="9"/>
      <name val="Arial"/>
      <family val="2"/>
    </font>
    <font>
      <b/>
      <u val="single"/>
      <sz val="14"/>
      <name val="Arial"/>
      <family val="2"/>
    </font>
    <font>
      <sz val="16"/>
      <name val="Arial"/>
      <family val="2"/>
    </font>
    <font>
      <b/>
      <sz val="24"/>
      <name val="Arial"/>
      <family val="2"/>
    </font>
    <font>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u val="single"/>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4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thin"/>
      <right>
        <color indexed="63"/>
      </right>
      <top style="thin"/>
      <bottom style="thin"/>
    </border>
    <border>
      <left style="thin"/>
      <right style="thin"/>
      <top style="thin"/>
      <bottom style="double"/>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style="medium"/>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thin"/>
    </border>
    <border>
      <left style="thin"/>
      <right style="medium"/>
      <top style="thin"/>
      <bottom>
        <color indexed="63"/>
      </bottom>
    </border>
    <border>
      <left>
        <color indexed="63"/>
      </left>
      <right style="medium"/>
      <top style="medium"/>
      <bottom style="medium"/>
    </border>
    <border>
      <left style="thin"/>
      <right style="medium"/>
      <top style="medium"/>
      <bottom style="medium"/>
    </border>
    <border>
      <left style="thin"/>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2">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vertical="center" textRotation="90" wrapText="1"/>
    </xf>
    <xf numFmtId="0" fontId="10" fillId="0" borderId="0" xfId="0" applyFont="1" applyAlignment="1">
      <alignment/>
    </xf>
    <xf numFmtId="0" fontId="11" fillId="0" borderId="0" xfId="0" applyFont="1" applyAlignment="1">
      <alignment vertical="center"/>
    </xf>
    <xf numFmtId="0" fontId="11" fillId="0" borderId="10" xfId="0" applyFont="1" applyBorder="1" applyAlignment="1">
      <alignment vertical="center"/>
    </xf>
    <xf numFmtId="0" fontId="0" fillId="33" borderId="0" xfId="0" applyFill="1" applyAlignment="1">
      <alignment horizontal="center"/>
    </xf>
    <xf numFmtId="0" fontId="0" fillId="0" borderId="11" xfId="0" applyFill="1" applyBorder="1" applyAlignment="1">
      <alignment horizontal="center"/>
    </xf>
    <xf numFmtId="0" fontId="11" fillId="0" borderId="0" xfId="0" applyFont="1" applyBorder="1" applyAlignment="1">
      <alignment vertical="center"/>
    </xf>
    <xf numFmtId="0" fontId="7" fillId="0" borderId="0" xfId="0" applyFont="1" applyAlignment="1">
      <alignment wrapText="1"/>
    </xf>
    <xf numFmtId="0" fontId="5" fillId="34" borderId="0" xfId="0" applyFont="1" applyFill="1" applyBorder="1" applyAlignment="1">
      <alignment horizontal="center" wrapText="1"/>
    </xf>
    <xf numFmtId="0" fontId="2" fillId="0" borderId="0" xfId="0" applyFont="1" applyFill="1" applyBorder="1" applyAlignment="1">
      <alignment wrapText="1"/>
    </xf>
    <xf numFmtId="0" fontId="5" fillId="35" borderId="11" xfId="0" applyFont="1" applyFill="1" applyBorder="1" applyAlignment="1" applyProtection="1">
      <alignment horizontal="center" wrapText="1"/>
      <protection locked="0"/>
    </xf>
    <xf numFmtId="0" fontId="4" fillId="35" borderId="11" xfId="0" applyFont="1" applyFill="1" applyBorder="1" applyAlignment="1" applyProtection="1">
      <alignment horizontal="center"/>
      <protection locked="0"/>
    </xf>
    <xf numFmtId="0" fontId="0" fillId="35" borderId="11" xfId="0" applyFill="1" applyBorder="1" applyAlignment="1" applyProtection="1">
      <alignment/>
      <protection locked="0"/>
    </xf>
    <xf numFmtId="14" fontId="0" fillId="35" borderId="11" xfId="0" applyNumberFormat="1" applyFill="1" applyBorder="1" applyAlignment="1" applyProtection="1">
      <alignment/>
      <protection locked="0"/>
    </xf>
    <xf numFmtId="0" fontId="2" fillId="0" borderId="0" xfId="0" applyFont="1" applyAlignment="1">
      <alignment/>
    </xf>
    <xf numFmtId="0" fontId="1" fillId="0" borderId="0" xfId="0" applyFont="1" applyAlignment="1">
      <alignment/>
    </xf>
    <xf numFmtId="0" fontId="2" fillId="0" borderId="0" xfId="0" applyFont="1" applyAlignment="1">
      <alignment wrapText="1"/>
    </xf>
    <xf numFmtId="0" fontId="12" fillId="0" borderId="0" xfId="0" applyFont="1" applyAlignment="1">
      <alignment/>
    </xf>
    <xf numFmtId="0" fontId="12" fillId="0" borderId="0" xfId="0" applyFont="1" applyAlignment="1">
      <alignment horizontal="center" wrapText="1"/>
    </xf>
    <xf numFmtId="0" fontId="13" fillId="0" borderId="0" xfId="0" applyFont="1" applyAlignment="1">
      <alignment horizontal="center" wrapText="1"/>
    </xf>
    <xf numFmtId="0" fontId="12" fillId="0" borderId="0" xfId="0" applyFont="1" applyAlignment="1">
      <alignment horizontal="center"/>
    </xf>
    <xf numFmtId="0" fontId="0" fillId="0" borderId="0" xfId="0" applyAlignment="1">
      <alignment wrapText="1"/>
    </xf>
    <xf numFmtId="0" fontId="5" fillId="0" borderId="0" xfId="0" applyFont="1" applyAlignment="1">
      <alignment horizontal="right" wrapText="1"/>
    </xf>
    <xf numFmtId="0" fontId="0" fillId="0" borderId="0" xfId="0" applyBorder="1" applyAlignment="1">
      <alignment wrapText="1"/>
    </xf>
    <xf numFmtId="0" fontId="7" fillId="0" borderId="0" xfId="0" applyFont="1" applyAlignment="1">
      <alignment horizontal="right" wrapText="1"/>
    </xf>
    <xf numFmtId="0" fontId="15" fillId="0" borderId="0" xfId="0" applyFont="1" applyAlignment="1">
      <alignment horizontal="center" vertical="center" wrapText="1"/>
    </xf>
    <xf numFmtId="0" fontId="16" fillId="0" borderId="0" xfId="0" applyFont="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left" wrapText="1"/>
    </xf>
    <xf numFmtId="0" fontId="12" fillId="0" borderId="12" xfId="0" applyFont="1" applyFill="1" applyBorder="1" applyAlignment="1">
      <alignment horizontal="left" wrapText="1"/>
    </xf>
    <xf numFmtId="0" fontId="0" fillId="0" borderId="0" xfId="0" applyAlignment="1">
      <alignment horizontal="left"/>
    </xf>
    <xf numFmtId="0" fontId="15" fillId="0" borderId="0" xfId="0" applyFont="1" applyAlignment="1">
      <alignment horizontal="left" vertical="center" wrapText="1"/>
    </xf>
    <xf numFmtId="0" fontId="13" fillId="33" borderId="13" xfId="0" applyFont="1" applyFill="1" applyBorder="1" applyAlignment="1">
      <alignment horizontal="center"/>
    </xf>
    <xf numFmtId="0" fontId="12" fillId="0" borderId="14" xfId="0" applyFont="1" applyFill="1" applyBorder="1" applyAlignment="1">
      <alignment horizontal="left" wrapText="1"/>
    </xf>
    <xf numFmtId="0" fontId="12" fillId="0" borderId="0" xfId="0" applyFont="1" applyFill="1" applyAlignment="1">
      <alignment horizontal="center"/>
    </xf>
    <xf numFmtId="0" fontId="0" fillId="0" borderId="0" xfId="0" applyFill="1" applyAlignment="1">
      <alignment/>
    </xf>
    <xf numFmtId="0" fontId="16" fillId="0" borderId="0" xfId="0" applyFont="1" applyFill="1" applyBorder="1" applyAlignment="1">
      <alignment horizontal="center" vertical="center" wrapText="1"/>
    </xf>
    <xf numFmtId="0" fontId="0" fillId="0" borderId="0" xfId="0" applyFill="1" applyBorder="1" applyAlignment="1">
      <alignment horizontal="left"/>
    </xf>
    <xf numFmtId="0" fontId="0" fillId="0" borderId="0" xfId="0"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14" fontId="15" fillId="0" borderId="0" xfId="0" applyNumberFormat="1" applyFont="1" applyFill="1" applyBorder="1" applyAlignment="1" applyProtection="1">
      <alignment horizontal="center" vertical="center" wrapText="1"/>
      <protection locked="0"/>
    </xf>
    <xf numFmtId="0" fontId="0" fillId="0" borderId="0" xfId="0" applyFill="1" applyBorder="1" applyAlignment="1">
      <alignment/>
    </xf>
    <xf numFmtId="0" fontId="12" fillId="33" borderId="0" xfId="0" applyFont="1" applyFill="1" applyBorder="1" applyAlignment="1" applyProtection="1">
      <alignment horizontal="center"/>
      <protection locked="0"/>
    </xf>
    <xf numFmtId="0" fontId="12" fillId="33" borderId="0" xfId="0" applyFont="1" applyFill="1" applyBorder="1" applyAlignment="1" applyProtection="1">
      <alignment horizontal="center" wrapText="1"/>
      <protection locked="0"/>
    </xf>
    <xf numFmtId="0" fontId="12" fillId="0" borderId="0" xfId="0" applyFont="1" applyAlignment="1">
      <alignment horizontal="left" wrapText="1"/>
    </xf>
    <xf numFmtId="0" fontId="0" fillId="0" borderId="0" xfId="0" applyFont="1" applyAlignment="1">
      <alignment/>
    </xf>
    <xf numFmtId="0" fontId="17" fillId="0" borderId="0" xfId="0" applyFont="1" applyAlignment="1">
      <alignment/>
    </xf>
    <xf numFmtId="0" fontId="18" fillId="0" borderId="0" xfId="0" applyFont="1" applyAlignment="1">
      <alignment/>
    </xf>
    <xf numFmtId="0" fontId="17" fillId="0" borderId="0" xfId="0" applyFont="1" applyAlignment="1">
      <alignment wrapText="1"/>
    </xf>
    <xf numFmtId="0" fontId="17" fillId="0" borderId="0" xfId="0" applyFont="1" applyBorder="1" applyAlignment="1">
      <alignment wrapText="1"/>
    </xf>
    <xf numFmtId="0" fontId="7" fillId="0" borderId="0" xfId="0" applyFont="1" applyAlignment="1">
      <alignment/>
    </xf>
    <xf numFmtId="0" fontId="5" fillId="0" borderId="11" xfId="0" applyFont="1" applyBorder="1" applyAlignment="1">
      <alignment horizontal="center"/>
    </xf>
    <xf numFmtId="0" fontId="0" fillId="0" borderId="11" xfId="0" applyBorder="1" applyAlignment="1">
      <alignment horizontal="center"/>
    </xf>
    <xf numFmtId="0" fontId="7" fillId="0" borderId="11" xfId="0" applyFont="1" applyBorder="1" applyAlignment="1">
      <alignment/>
    </xf>
    <xf numFmtId="0" fontId="0" fillId="0" borderId="11" xfId="0" applyBorder="1" applyAlignment="1">
      <alignment/>
    </xf>
    <xf numFmtId="0" fontId="0" fillId="0" borderId="15" xfId="0" applyBorder="1" applyAlignment="1">
      <alignment/>
    </xf>
    <xf numFmtId="0" fontId="6" fillId="0" borderId="0" xfId="0" applyFont="1" applyAlignment="1">
      <alignment/>
    </xf>
    <xf numFmtId="43" fontId="0" fillId="0" borderId="0" xfId="42" applyFont="1" applyAlignment="1">
      <alignment/>
    </xf>
    <xf numFmtId="2" fontId="5" fillId="36" borderId="15" xfId="0" applyNumberFormat="1" applyFont="1" applyFill="1" applyBorder="1" applyAlignment="1">
      <alignment/>
    </xf>
    <xf numFmtId="43" fontId="5" fillId="37" borderId="11" xfId="42" applyFont="1" applyFill="1" applyBorder="1" applyAlignment="1">
      <alignment horizontal="center" wrapText="1"/>
    </xf>
    <xf numFmtId="39" fontId="5" fillId="37" borderId="11" xfId="42" applyNumberFormat="1" applyFont="1" applyFill="1" applyBorder="1" applyAlignment="1">
      <alignment wrapText="1"/>
    </xf>
    <xf numFmtId="2" fontId="5" fillId="37" borderId="15" xfId="0" applyNumberFormat="1" applyFont="1" applyFill="1" applyBorder="1" applyAlignment="1">
      <alignment/>
    </xf>
    <xf numFmtId="0" fontId="5" fillId="38" borderId="11" xfId="0" applyFont="1" applyFill="1" applyBorder="1" applyAlignment="1">
      <alignment horizontal="center"/>
    </xf>
    <xf numFmtId="39" fontId="0" fillId="38" borderId="11" xfId="44" applyNumberFormat="1" applyFill="1" applyBorder="1" applyAlignment="1">
      <alignment/>
    </xf>
    <xf numFmtId="2" fontId="0" fillId="38" borderId="11" xfId="0" applyNumberFormat="1" applyFill="1" applyBorder="1" applyAlignment="1">
      <alignment/>
    </xf>
    <xf numFmtId="0" fontId="5" fillId="38" borderId="11" xfId="0" applyFont="1" applyFill="1" applyBorder="1" applyAlignment="1">
      <alignment horizontal="center" wrapText="1"/>
    </xf>
    <xf numFmtId="0" fontId="12" fillId="0" borderId="0" xfId="0" applyFont="1" applyBorder="1" applyAlignment="1">
      <alignment wrapText="1"/>
    </xf>
    <xf numFmtId="0" fontId="0" fillId="0" borderId="0" xfId="0" applyFill="1" applyAlignment="1">
      <alignment/>
    </xf>
    <xf numFmtId="0" fontId="61" fillId="0" borderId="0" xfId="0" applyFont="1" applyAlignment="1">
      <alignment horizontal="left" vertical="center" readingOrder="1"/>
    </xf>
    <xf numFmtId="0" fontId="0" fillId="0" borderId="0" xfId="0" applyFont="1" applyFill="1" applyAlignment="1">
      <alignment/>
    </xf>
    <xf numFmtId="0" fontId="1" fillId="0" borderId="0" xfId="0" applyFont="1" applyAlignment="1">
      <alignment/>
    </xf>
    <xf numFmtId="0" fontId="5" fillId="0" borderId="0" xfId="0" applyFont="1" applyAlignment="1">
      <alignment/>
    </xf>
    <xf numFmtId="0" fontId="0" fillId="0" borderId="0" xfId="0" applyFont="1" applyAlignment="1">
      <alignment wrapText="1"/>
    </xf>
    <xf numFmtId="0" fontId="61" fillId="0" borderId="0" xfId="0" applyFont="1" applyAlignment="1">
      <alignment horizontal="left" vertical="center" wrapText="1" readingOrder="1"/>
    </xf>
    <xf numFmtId="0" fontId="0" fillId="0" borderId="0" xfId="0" applyFont="1" applyFill="1" applyAlignment="1">
      <alignment wrapText="1"/>
    </xf>
    <xf numFmtId="0" fontId="0" fillId="0" borderId="0" xfId="0" applyFont="1" applyFill="1" applyAlignment="1">
      <alignment/>
    </xf>
    <xf numFmtId="0" fontId="12" fillId="0" borderId="0" xfId="0" applyFont="1" applyBorder="1" applyAlignment="1">
      <alignment/>
    </xf>
    <xf numFmtId="0" fontId="0" fillId="0" borderId="0" xfId="0" applyBorder="1" applyAlignment="1">
      <alignment/>
    </xf>
    <xf numFmtId="0" fontId="0" fillId="33" borderId="0" xfId="0" applyFill="1" applyBorder="1" applyAlignment="1">
      <alignment/>
    </xf>
    <xf numFmtId="0" fontId="0" fillId="0" borderId="0" xfId="0" applyAlignment="1">
      <alignment/>
    </xf>
    <xf numFmtId="0" fontId="20" fillId="39" borderId="0" xfId="0" applyFont="1" applyFill="1" applyBorder="1" applyAlignment="1">
      <alignment horizontal="left" wrapText="1"/>
    </xf>
    <xf numFmtId="0" fontId="12" fillId="0" borderId="0" xfId="0" applyFont="1" applyFill="1" applyAlignment="1">
      <alignment horizontal="center" wrapText="1"/>
    </xf>
    <xf numFmtId="0" fontId="13" fillId="0" borderId="16" xfId="0" applyFont="1" applyBorder="1" applyAlignment="1">
      <alignment horizontal="center"/>
    </xf>
    <xf numFmtId="0" fontId="12" fillId="0" borderId="0" xfId="0" applyFont="1" applyFill="1" applyAlignment="1">
      <alignment horizontal="left" wrapText="1"/>
    </xf>
    <xf numFmtId="0" fontId="12" fillId="0" borderId="0" xfId="0" applyFont="1" applyBorder="1" applyAlignment="1">
      <alignment horizontal="left"/>
    </xf>
    <xf numFmtId="0" fontId="8" fillId="40" borderId="0" xfId="0" applyFont="1" applyFill="1" applyBorder="1" applyAlignment="1">
      <alignment/>
    </xf>
    <xf numFmtId="0" fontId="8" fillId="40" borderId="17" xfId="0" applyFont="1" applyFill="1" applyBorder="1" applyAlignment="1">
      <alignment/>
    </xf>
    <xf numFmtId="0" fontId="2" fillId="40" borderId="0" xfId="0" applyFont="1" applyFill="1" applyBorder="1" applyAlignment="1">
      <alignment vertical="top"/>
    </xf>
    <xf numFmtId="0" fontId="12" fillId="40" borderId="10" xfId="0" applyFont="1" applyFill="1" applyBorder="1" applyAlignment="1">
      <alignment horizontal="center" wrapText="1"/>
    </xf>
    <xf numFmtId="0" fontId="12" fillId="40" borderId="10" xfId="0" applyFont="1" applyFill="1" applyBorder="1" applyAlignment="1">
      <alignment horizontal="center"/>
    </xf>
    <xf numFmtId="0" fontId="12" fillId="40" borderId="0" xfId="0" applyFont="1" applyFill="1" applyBorder="1" applyAlignment="1">
      <alignment/>
    </xf>
    <xf numFmtId="0" fontId="12" fillId="40" borderId="17" xfId="0" applyFont="1" applyFill="1" applyBorder="1" applyAlignment="1">
      <alignment wrapText="1"/>
    </xf>
    <xf numFmtId="0" fontId="12" fillId="0" borderId="0" xfId="0" applyFont="1" applyBorder="1" applyAlignment="1">
      <alignment horizontal="center"/>
    </xf>
    <xf numFmtId="0" fontId="12" fillId="40" borderId="17" xfId="0" applyFont="1" applyFill="1" applyBorder="1" applyAlignment="1">
      <alignment horizontal="center"/>
    </xf>
    <xf numFmtId="0" fontId="9" fillId="40" borderId="0" xfId="0" applyFont="1" applyFill="1" applyBorder="1" applyAlignment="1">
      <alignment vertical="center"/>
    </xf>
    <xf numFmtId="0" fontId="9" fillId="41" borderId="0" xfId="0" applyFont="1" applyFill="1" applyBorder="1" applyAlignment="1">
      <alignment horizontal="center" vertical="center"/>
    </xf>
    <xf numFmtId="0" fontId="13" fillId="41" borderId="0" xfId="0" applyFont="1" applyFill="1" applyBorder="1" applyAlignment="1">
      <alignment/>
    </xf>
    <xf numFmtId="0" fontId="12" fillId="0" borderId="17" xfId="0" applyFont="1" applyFill="1" applyBorder="1" applyAlignment="1">
      <alignment horizontal="center" wrapText="1"/>
    </xf>
    <xf numFmtId="0" fontId="12" fillId="42" borderId="17" xfId="0" applyFont="1" applyFill="1" applyBorder="1" applyAlignment="1">
      <alignment horizontal="center" wrapText="1"/>
    </xf>
    <xf numFmtId="0" fontId="12" fillId="0" borderId="17" xfId="0" applyFont="1" applyFill="1" applyBorder="1" applyAlignment="1">
      <alignment horizontal="center"/>
    </xf>
    <xf numFmtId="0" fontId="21" fillId="40" borderId="0" xfId="0" applyFont="1" applyFill="1" applyBorder="1" applyAlignment="1">
      <alignment horizontal="right"/>
    </xf>
    <xf numFmtId="0" fontId="12" fillId="35" borderId="11" xfId="0" applyFont="1" applyFill="1" applyBorder="1" applyAlignment="1" applyProtection="1">
      <alignment wrapText="1"/>
      <protection locked="0"/>
    </xf>
    <xf numFmtId="0" fontId="0" fillId="0" borderId="0" xfId="58" applyFont="1" applyAlignment="1">
      <alignment horizontal="center"/>
      <protection/>
    </xf>
    <xf numFmtId="0" fontId="8" fillId="0" borderId="18" xfId="0" applyFont="1" applyBorder="1" applyAlignment="1">
      <alignment horizontal="center" wrapText="1"/>
    </xf>
    <xf numFmtId="0" fontId="8" fillId="0" borderId="16" xfId="0" applyFont="1" applyBorder="1" applyAlignment="1">
      <alignment horizontal="center" wrapText="1"/>
    </xf>
    <xf numFmtId="0" fontId="8" fillId="38" borderId="19" xfId="0" applyFont="1" applyFill="1" applyBorder="1" applyAlignment="1">
      <alignment horizontal="center"/>
    </xf>
    <xf numFmtId="0" fontId="20" fillId="40" borderId="11" xfId="0" applyFont="1" applyFill="1" applyBorder="1" applyAlignment="1" applyProtection="1">
      <alignment horizontal="center" wrapText="1"/>
      <protection locked="0"/>
    </xf>
    <xf numFmtId="0" fontId="20" fillId="40" borderId="20" xfId="0" applyFont="1" applyFill="1" applyBorder="1" applyAlignment="1" applyProtection="1">
      <alignment horizontal="center" wrapText="1"/>
      <protection locked="0"/>
    </xf>
    <xf numFmtId="0" fontId="8" fillId="34" borderId="21" xfId="0" applyFont="1" applyFill="1" applyBorder="1" applyAlignment="1">
      <alignment horizontal="center" vertical="center" wrapText="1"/>
    </xf>
    <xf numFmtId="0" fontId="8" fillId="34" borderId="22" xfId="0" applyFont="1" applyFill="1" applyBorder="1" applyAlignment="1" applyProtection="1">
      <alignment horizontal="center" vertical="center" wrapText="1"/>
      <protection locked="0"/>
    </xf>
    <xf numFmtId="14" fontId="20" fillId="43" borderId="23" xfId="0" applyNumberFormat="1" applyFont="1" applyFill="1" applyBorder="1" applyAlignment="1" applyProtection="1">
      <alignment horizontal="center" vertical="center" wrapText="1"/>
      <protection locked="0"/>
    </xf>
    <xf numFmtId="0" fontId="20" fillId="43" borderId="24" xfId="0" applyFont="1" applyFill="1" applyBorder="1" applyAlignment="1">
      <alignment horizontal="center" vertical="center" wrapText="1"/>
    </xf>
    <xf numFmtId="14" fontId="20" fillId="35" borderId="23" xfId="0" applyNumberFormat="1" applyFont="1" applyFill="1" applyBorder="1" applyAlignment="1" applyProtection="1">
      <alignment horizontal="center" vertical="center" wrapText="1"/>
      <protection locked="0"/>
    </xf>
    <xf numFmtId="0" fontId="20" fillId="35" borderId="24" xfId="0" applyFont="1" applyFill="1" applyBorder="1" applyAlignment="1">
      <alignment horizontal="center" vertical="center" wrapText="1"/>
    </xf>
    <xf numFmtId="14" fontId="20" fillId="34" borderId="25" xfId="0" applyNumberFormat="1" applyFont="1" applyFill="1" applyBorder="1" applyAlignment="1" applyProtection="1">
      <alignment horizontal="center" vertical="center" wrapText="1"/>
      <protection locked="0"/>
    </xf>
    <xf numFmtId="0" fontId="20" fillId="34" borderId="26" xfId="0" applyFont="1" applyFill="1" applyBorder="1" applyAlignment="1">
      <alignment horizontal="center" vertical="center" wrapText="1"/>
    </xf>
    <xf numFmtId="0" fontId="8" fillId="0" borderId="27" xfId="0" applyFont="1" applyBorder="1" applyAlignment="1">
      <alignment horizontal="center" wrapText="1"/>
    </xf>
    <xf numFmtId="0" fontId="20" fillId="2" borderId="12" xfId="0" applyFont="1" applyFill="1" applyBorder="1" applyAlignment="1">
      <alignment horizontal="center" wrapText="1"/>
    </xf>
    <xf numFmtId="0" fontId="20" fillId="2" borderId="28" xfId="0" applyFont="1" applyFill="1" applyBorder="1" applyAlignment="1">
      <alignment horizontal="center" wrapText="1"/>
    </xf>
    <xf numFmtId="0" fontId="8" fillId="34" borderId="29" xfId="0" applyFont="1" applyFill="1" applyBorder="1" applyAlignment="1" applyProtection="1">
      <alignment horizontal="center" vertical="center"/>
      <protection locked="0"/>
    </xf>
    <xf numFmtId="14" fontId="8" fillId="43" borderId="30" xfId="0" applyNumberFormat="1" applyFont="1" applyFill="1" applyBorder="1" applyAlignment="1">
      <alignment horizontal="center" vertical="center" wrapText="1"/>
    </xf>
    <xf numFmtId="14" fontId="8" fillId="35" borderId="30" xfId="0" applyNumberFormat="1" applyFont="1" applyFill="1" applyBorder="1" applyAlignment="1">
      <alignment horizontal="center" vertical="center" wrapText="1"/>
    </xf>
    <xf numFmtId="14" fontId="8" fillId="34" borderId="31" xfId="0" applyNumberFormat="1" applyFont="1" applyFill="1" applyBorder="1" applyAlignment="1">
      <alignment horizontal="center" vertical="center" wrapText="1"/>
    </xf>
    <xf numFmtId="14" fontId="20" fillId="40" borderId="14" xfId="0" applyNumberFormat="1" applyFont="1" applyFill="1" applyBorder="1" applyAlignment="1" applyProtection="1">
      <alignment horizontal="center" wrapText="1"/>
      <protection locked="0"/>
    </xf>
    <xf numFmtId="0" fontId="20" fillId="40" borderId="32" xfId="0" applyFont="1" applyFill="1" applyBorder="1" applyAlignment="1" applyProtection="1">
      <alignment wrapText="1"/>
      <protection locked="0"/>
    </xf>
    <xf numFmtId="14" fontId="20" fillId="40" borderId="33" xfId="0" applyNumberFormat="1" applyFont="1" applyFill="1" applyBorder="1" applyAlignment="1" applyProtection="1">
      <alignment horizontal="center" wrapText="1"/>
      <protection locked="0"/>
    </xf>
    <xf numFmtId="0" fontId="20" fillId="40" borderId="34" xfId="0" applyFont="1" applyFill="1" applyBorder="1" applyAlignment="1" applyProtection="1">
      <alignment wrapText="1"/>
      <protection locked="0"/>
    </xf>
    <xf numFmtId="0" fontId="19" fillId="40" borderId="35" xfId="0" applyFont="1" applyFill="1" applyBorder="1" applyAlignment="1">
      <alignment horizontal="center" vertical="center" wrapText="1"/>
    </xf>
    <xf numFmtId="0" fontId="19" fillId="40" borderId="17" xfId="0" applyFont="1" applyFill="1" applyBorder="1" applyAlignment="1">
      <alignment horizontal="center" vertical="center" wrapText="1"/>
    </xf>
    <xf numFmtId="0" fontId="19" fillId="40" borderId="21" xfId="0" applyFont="1" applyFill="1" applyBorder="1" applyAlignment="1">
      <alignment horizontal="center" vertical="center" wrapText="1"/>
    </xf>
    <xf numFmtId="0" fontId="19" fillId="40" borderId="22" xfId="0" applyFont="1" applyFill="1" applyBorder="1" applyAlignment="1">
      <alignment horizontal="center" vertical="center" wrapText="1"/>
    </xf>
    <xf numFmtId="0" fontId="19" fillId="40" borderId="29" xfId="0" applyFont="1" applyFill="1" applyBorder="1" applyAlignment="1">
      <alignment horizontal="center" vertical="center" wrapText="1"/>
    </xf>
    <xf numFmtId="0" fontId="2" fillId="40" borderId="0" xfId="0" applyFont="1" applyFill="1" applyBorder="1" applyAlignment="1">
      <alignment horizontal="left" vertical="top" wrapText="1"/>
    </xf>
    <xf numFmtId="0" fontId="12" fillId="0" borderId="17" xfId="0" applyFont="1" applyFill="1" applyBorder="1" applyAlignment="1">
      <alignment horizontal="center"/>
    </xf>
    <xf numFmtId="0" fontId="8" fillId="0" borderId="16" xfId="0" applyFont="1" applyBorder="1" applyAlignment="1">
      <alignment horizontal="center" wrapText="1"/>
    </xf>
    <xf numFmtId="0" fontId="9" fillId="41" borderId="0" xfId="0" applyFont="1" applyFill="1" applyBorder="1" applyAlignment="1">
      <alignment horizontal="center" wrapText="1"/>
    </xf>
    <xf numFmtId="0" fontId="12" fillId="0" borderId="17" xfId="0" applyFont="1" applyFill="1" applyBorder="1" applyAlignment="1">
      <alignment horizontal="center" wrapText="1"/>
    </xf>
    <xf numFmtId="0" fontId="8" fillId="40" borderId="0" xfId="0" applyFont="1" applyFill="1" applyBorder="1" applyAlignment="1">
      <alignment horizontal="left"/>
    </xf>
    <xf numFmtId="0" fontId="8" fillId="40" borderId="17" xfId="0" applyFont="1" applyFill="1" applyBorder="1" applyAlignment="1">
      <alignment horizontal="left"/>
    </xf>
    <xf numFmtId="0" fontId="12" fillId="40" borderId="0" xfId="0" applyFont="1" applyFill="1" applyBorder="1" applyAlignment="1">
      <alignment horizontal="justify" wrapText="1"/>
    </xf>
    <xf numFmtId="0" fontId="12" fillId="40" borderId="17" xfId="0" applyFont="1" applyFill="1" applyBorder="1" applyAlignment="1">
      <alignment horizontal="justify" wrapText="1"/>
    </xf>
    <xf numFmtId="0" fontId="14" fillId="42" borderId="0" xfId="0" applyFont="1" applyFill="1" applyBorder="1" applyAlignment="1">
      <alignment horizontal="center" wrapText="1"/>
    </xf>
    <xf numFmtId="0" fontId="0" fillId="42" borderId="0" xfId="0" applyFill="1" applyBorder="1" applyAlignment="1">
      <alignment wrapText="1"/>
    </xf>
    <xf numFmtId="0" fontId="11" fillId="0" borderId="36" xfId="0" applyFont="1" applyBorder="1" applyAlignment="1">
      <alignment/>
    </xf>
    <xf numFmtId="0" fontId="5" fillId="0" borderId="37" xfId="0" applyFont="1" applyBorder="1" applyAlignment="1">
      <alignment/>
    </xf>
    <xf numFmtId="0" fontId="5" fillId="0" borderId="38"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9">
    <dxf>
      <font>
        <name val="Cambria"/>
        <color auto="1"/>
      </font>
      <fill>
        <patternFill>
          <bgColor rgb="FFFFCCFF"/>
        </patternFill>
      </fill>
    </dxf>
    <dxf>
      <font>
        <color indexed="8"/>
      </font>
      <fill>
        <patternFill>
          <bgColor rgb="FFCCFFCC"/>
        </patternFill>
      </fill>
    </dxf>
    <dxf>
      <font>
        <color auto="1"/>
      </font>
      <fill>
        <patternFill>
          <bgColor rgb="FFFFCCFF"/>
        </patternFill>
      </fill>
    </dxf>
    <dxf>
      <fill>
        <patternFill patternType="none">
          <bgColor indexed="65"/>
        </patternFill>
      </fill>
    </dxf>
    <dxf>
      <fill>
        <patternFill>
          <bgColor rgb="FFFFCCFF"/>
        </patternFill>
      </fill>
    </dxf>
    <dxf>
      <fill>
        <patternFill>
          <bgColor indexed="26"/>
        </patternFill>
      </fill>
    </dxf>
    <dxf>
      <fill>
        <patternFill>
          <bgColor indexed="10"/>
        </patternFill>
      </fill>
    </dxf>
    <dxf>
      <fill>
        <patternFill>
          <bgColor rgb="FFFFCCFF"/>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10.emf" /><Relationship Id="rId3" Type="http://schemas.openxmlformats.org/officeDocument/2006/relationships/image" Target="../media/image29.emf" /><Relationship Id="rId4" Type="http://schemas.openxmlformats.org/officeDocument/2006/relationships/image" Target="../media/image5.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22.emf" /><Relationship Id="rId8" Type="http://schemas.openxmlformats.org/officeDocument/2006/relationships/image" Target="../media/image35.emf" /><Relationship Id="rId9" Type="http://schemas.openxmlformats.org/officeDocument/2006/relationships/image" Target="../media/image28.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19.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21.emf" /><Relationship Id="rId16" Type="http://schemas.openxmlformats.org/officeDocument/2006/relationships/image" Target="../media/image31.emf" /><Relationship Id="rId17" Type="http://schemas.openxmlformats.org/officeDocument/2006/relationships/image" Target="../media/image15.emf" /><Relationship Id="rId18" Type="http://schemas.openxmlformats.org/officeDocument/2006/relationships/image" Target="../media/image24.emf" /><Relationship Id="rId19" Type="http://schemas.openxmlformats.org/officeDocument/2006/relationships/image" Target="../media/image6.emf" /><Relationship Id="rId20" Type="http://schemas.openxmlformats.org/officeDocument/2006/relationships/image" Target="../media/image9.emf" /><Relationship Id="rId21" Type="http://schemas.openxmlformats.org/officeDocument/2006/relationships/image" Target="../media/image18.emf" /><Relationship Id="rId22" Type="http://schemas.openxmlformats.org/officeDocument/2006/relationships/image" Target="../media/image34.emf" /><Relationship Id="rId23" Type="http://schemas.openxmlformats.org/officeDocument/2006/relationships/image" Target="../media/image23.emf" /><Relationship Id="rId24" Type="http://schemas.openxmlformats.org/officeDocument/2006/relationships/image" Target="../media/image26.emf" /><Relationship Id="rId25" Type="http://schemas.openxmlformats.org/officeDocument/2006/relationships/image" Target="../media/image4.emf" /><Relationship Id="rId26" Type="http://schemas.openxmlformats.org/officeDocument/2006/relationships/image" Target="../media/image1.emf" /><Relationship Id="rId27" Type="http://schemas.openxmlformats.org/officeDocument/2006/relationships/image" Target="../media/image11.emf" /><Relationship Id="rId28" Type="http://schemas.openxmlformats.org/officeDocument/2006/relationships/image" Target="../media/image14.emf" /><Relationship Id="rId29" Type="http://schemas.openxmlformats.org/officeDocument/2006/relationships/image" Target="../media/image25.emf" /><Relationship Id="rId30" Type="http://schemas.openxmlformats.org/officeDocument/2006/relationships/image" Target="../media/image27.emf" /><Relationship Id="rId31" Type="http://schemas.openxmlformats.org/officeDocument/2006/relationships/image" Target="../media/image33.emf" /><Relationship Id="rId32" Type="http://schemas.openxmlformats.org/officeDocument/2006/relationships/image" Target="../media/image3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13</xdr:row>
      <xdr:rowOff>38100</xdr:rowOff>
    </xdr:from>
    <xdr:to>
      <xdr:col>5</xdr:col>
      <xdr:colOff>9525</xdr:colOff>
      <xdr:row>14</xdr:row>
      <xdr:rowOff>28575</xdr:rowOff>
    </xdr:to>
    <xdr:pic>
      <xdr:nvPicPr>
        <xdr:cNvPr id="1" name="ComboBox2"/>
        <xdr:cNvPicPr preferRelativeResize="1">
          <a:picLocks noChangeAspect="0"/>
        </xdr:cNvPicPr>
      </xdr:nvPicPr>
      <xdr:blipFill>
        <a:blip r:embed="rId1"/>
        <a:stretch>
          <a:fillRect/>
        </a:stretch>
      </xdr:blipFill>
      <xdr:spPr>
        <a:xfrm>
          <a:off x="5695950" y="5553075"/>
          <a:ext cx="4038600" cy="828675"/>
        </a:xfrm>
        <a:prstGeom prst="rect">
          <a:avLst/>
        </a:prstGeom>
        <a:noFill/>
        <a:ln w="9525" cmpd="sng">
          <a:noFill/>
        </a:ln>
      </xdr:spPr>
    </xdr:pic>
    <xdr:clientData/>
  </xdr:twoCellAnchor>
  <xdr:twoCellAnchor>
    <xdr:from>
      <xdr:col>4</xdr:col>
      <xdr:colOff>0</xdr:colOff>
      <xdr:row>14</xdr:row>
      <xdr:rowOff>9525</xdr:rowOff>
    </xdr:from>
    <xdr:to>
      <xdr:col>5</xdr:col>
      <xdr:colOff>0</xdr:colOff>
      <xdr:row>15</xdr:row>
      <xdr:rowOff>0</xdr:rowOff>
    </xdr:to>
    <xdr:pic>
      <xdr:nvPicPr>
        <xdr:cNvPr id="2" name="ComboBox3"/>
        <xdr:cNvPicPr preferRelativeResize="1">
          <a:picLocks noChangeAspect="0"/>
        </xdr:cNvPicPr>
      </xdr:nvPicPr>
      <xdr:blipFill>
        <a:blip r:embed="rId2"/>
        <a:stretch>
          <a:fillRect/>
        </a:stretch>
      </xdr:blipFill>
      <xdr:spPr>
        <a:xfrm>
          <a:off x="5676900" y="6362700"/>
          <a:ext cx="4048125" cy="828675"/>
        </a:xfrm>
        <a:prstGeom prst="rect">
          <a:avLst/>
        </a:prstGeom>
        <a:noFill/>
        <a:ln w="9525" cmpd="sng">
          <a:noFill/>
        </a:ln>
      </xdr:spPr>
    </xdr:pic>
    <xdr:clientData/>
  </xdr:twoCellAnchor>
  <xdr:twoCellAnchor>
    <xdr:from>
      <xdr:col>4</xdr:col>
      <xdr:colOff>19050</xdr:colOff>
      <xdr:row>19</xdr:row>
      <xdr:rowOff>9525</xdr:rowOff>
    </xdr:from>
    <xdr:to>
      <xdr:col>5</xdr:col>
      <xdr:colOff>0</xdr:colOff>
      <xdr:row>20</xdr:row>
      <xdr:rowOff>0</xdr:rowOff>
    </xdr:to>
    <xdr:pic>
      <xdr:nvPicPr>
        <xdr:cNvPr id="3" name="ComboBox4"/>
        <xdr:cNvPicPr preferRelativeResize="1">
          <a:picLocks noChangeAspect="0"/>
        </xdr:cNvPicPr>
      </xdr:nvPicPr>
      <xdr:blipFill>
        <a:blip r:embed="rId3"/>
        <a:stretch>
          <a:fillRect/>
        </a:stretch>
      </xdr:blipFill>
      <xdr:spPr>
        <a:xfrm>
          <a:off x="5695950" y="10553700"/>
          <a:ext cx="4029075" cy="828675"/>
        </a:xfrm>
        <a:prstGeom prst="rect">
          <a:avLst/>
        </a:prstGeom>
        <a:noFill/>
        <a:ln w="9525" cmpd="sng">
          <a:noFill/>
        </a:ln>
      </xdr:spPr>
    </xdr:pic>
    <xdr:clientData/>
  </xdr:twoCellAnchor>
  <xdr:twoCellAnchor>
    <xdr:from>
      <xdr:col>4</xdr:col>
      <xdr:colOff>0</xdr:colOff>
      <xdr:row>20</xdr:row>
      <xdr:rowOff>0</xdr:rowOff>
    </xdr:from>
    <xdr:to>
      <xdr:col>5</xdr:col>
      <xdr:colOff>0</xdr:colOff>
      <xdr:row>21</xdr:row>
      <xdr:rowOff>0</xdr:rowOff>
    </xdr:to>
    <xdr:pic>
      <xdr:nvPicPr>
        <xdr:cNvPr id="4" name="ComboBox5"/>
        <xdr:cNvPicPr preferRelativeResize="1">
          <a:picLocks noChangeAspect="0"/>
        </xdr:cNvPicPr>
      </xdr:nvPicPr>
      <xdr:blipFill>
        <a:blip r:embed="rId4"/>
        <a:stretch>
          <a:fillRect/>
        </a:stretch>
      </xdr:blipFill>
      <xdr:spPr>
        <a:xfrm>
          <a:off x="5676900" y="11382375"/>
          <a:ext cx="4048125" cy="838200"/>
        </a:xfrm>
        <a:prstGeom prst="rect">
          <a:avLst/>
        </a:prstGeom>
        <a:noFill/>
        <a:ln w="9525" cmpd="sng">
          <a:noFill/>
        </a:ln>
      </xdr:spPr>
    </xdr:pic>
    <xdr:clientData/>
  </xdr:twoCellAnchor>
  <xdr:twoCellAnchor>
    <xdr:from>
      <xdr:col>4</xdr:col>
      <xdr:colOff>19050</xdr:colOff>
      <xdr:row>21</xdr:row>
      <xdr:rowOff>0</xdr:rowOff>
    </xdr:from>
    <xdr:to>
      <xdr:col>5</xdr:col>
      <xdr:colOff>47625</xdr:colOff>
      <xdr:row>22</xdr:row>
      <xdr:rowOff>0</xdr:rowOff>
    </xdr:to>
    <xdr:pic>
      <xdr:nvPicPr>
        <xdr:cNvPr id="5" name="ComboBox6"/>
        <xdr:cNvPicPr preferRelativeResize="1">
          <a:picLocks noChangeAspect="0"/>
        </xdr:cNvPicPr>
      </xdr:nvPicPr>
      <xdr:blipFill>
        <a:blip r:embed="rId5"/>
        <a:stretch>
          <a:fillRect/>
        </a:stretch>
      </xdr:blipFill>
      <xdr:spPr>
        <a:xfrm>
          <a:off x="5695950" y="12220575"/>
          <a:ext cx="4076700" cy="838200"/>
        </a:xfrm>
        <a:prstGeom prst="rect">
          <a:avLst/>
        </a:prstGeom>
        <a:noFill/>
        <a:ln w="9525" cmpd="sng">
          <a:noFill/>
        </a:ln>
      </xdr:spPr>
    </xdr:pic>
    <xdr:clientData/>
  </xdr:twoCellAnchor>
  <xdr:twoCellAnchor>
    <xdr:from>
      <xdr:col>4</xdr:col>
      <xdr:colOff>9525</xdr:colOff>
      <xdr:row>22</xdr:row>
      <xdr:rowOff>0</xdr:rowOff>
    </xdr:from>
    <xdr:to>
      <xdr:col>5</xdr:col>
      <xdr:colOff>28575</xdr:colOff>
      <xdr:row>22</xdr:row>
      <xdr:rowOff>0</xdr:rowOff>
    </xdr:to>
    <xdr:pic>
      <xdr:nvPicPr>
        <xdr:cNvPr id="6" name="ComboBox7"/>
        <xdr:cNvPicPr preferRelativeResize="1">
          <a:picLocks noChangeAspect="0"/>
        </xdr:cNvPicPr>
      </xdr:nvPicPr>
      <xdr:blipFill>
        <a:blip r:embed="rId6"/>
        <a:stretch>
          <a:fillRect/>
        </a:stretch>
      </xdr:blipFill>
      <xdr:spPr>
        <a:xfrm>
          <a:off x="5686425" y="13058775"/>
          <a:ext cx="4067175" cy="0"/>
        </a:xfrm>
        <a:prstGeom prst="rect">
          <a:avLst/>
        </a:prstGeom>
        <a:noFill/>
        <a:ln w="9525" cmpd="sng">
          <a:noFill/>
        </a:ln>
      </xdr:spPr>
    </xdr:pic>
    <xdr:clientData/>
  </xdr:twoCellAnchor>
  <xdr:twoCellAnchor>
    <xdr:from>
      <xdr:col>4</xdr:col>
      <xdr:colOff>38100</xdr:colOff>
      <xdr:row>22</xdr:row>
      <xdr:rowOff>0</xdr:rowOff>
    </xdr:from>
    <xdr:to>
      <xdr:col>5</xdr:col>
      <xdr:colOff>9525</xdr:colOff>
      <xdr:row>22</xdr:row>
      <xdr:rowOff>0</xdr:rowOff>
    </xdr:to>
    <xdr:pic>
      <xdr:nvPicPr>
        <xdr:cNvPr id="7" name="ComboBox8"/>
        <xdr:cNvPicPr preferRelativeResize="1">
          <a:picLocks noChangeAspect="0"/>
        </xdr:cNvPicPr>
      </xdr:nvPicPr>
      <xdr:blipFill>
        <a:blip r:embed="rId7"/>
        <a:stretch>
          <a:fillRect/>
        </a:stretch>
      </xdr:blipFill>
      <xdr:spPr>
        <a:xfrm>
          <a:off x="5715000" y="13058775"/>
          <a:ext cx="4019550" cy="0"/>
        </a:xfrm>
        <a:prstGeom prst="rect">
          <a:avLst/>
        </a:prstGeom>
        <a:noFill/>
        <a:ln w="9525" cmpd="sng">
          <a:noFill/>
        </a:ln>
      </xdr:spPr>
    </xdr:pic>
    <xdr:clientData/>
  </xdr:twoCellAnchor>
  <xdr:twoCellAnchor>
    <xdr:from>
      <xdr:col>4</xdr:col>
      <xdr:colOff>9525</xdr:colOff>
      <xdr:row>22</xdr:row>
      <xdr:rowOff>0</xdr:rowOff>
    </xdr:from>
    <xdr:to>
      <xdr:col>5</xdr:col>
      <xdr:colOff>28575</xdr:colOff>
      <xdr:row>22</xdr:row>
      <xdr:rowOff>0</xdr:rowOff>
    </xdr:to>
    <xdr:pic>
      <xdr:nvPicPr>
        <xdr:cNvPr id="8" name="ComboBox9"/>
        <xdr:cNvPicPr preferRelativeResize="1">
          <a:picLocks noChangeAspect="0"/>
        </xdr:cNvPicPr>
      </xdr:nvPicPr>
      <xdr:blipFill>
        <a:blip r:embed="rId8"/>
        <a:stretch>
          <a:fillRect/>
        </a:stretch>
      </xdr:blipFill>
      <xdr:spPr>
        <a:xfrm>
          <a:off x="5686425" y="13058775"/>
          <a:ext cx="4067175" cy="0"/>
        </a:xfrm>
        <a:prstGeom prst="rect">
          <a:avLst/>
        </a:prstGeom>
        <a:noFill/>
        <a:ln w="9525" cmpd="sng">
          <a:noFill/>
        </a:ln>
      </xdr:spPr>
    </xdr:pic>
    <xdr:clientData/>
  </xdr:twoCellAnchor>
  <xdr:twoCellAnchor>
    <xdr:from>
      <xdr:col>4</xdr:col>
      <xdr:colOff>9525</xdr:colOff>
      <xdr:row>22</xdr:row>
      <xdr:rowOff>0</xdr:rowOff>
    </xdr:from>
    <xdr:to>
      <xdr:col>5</xdr:col>
      <xdr:colOff>28575</xdr:colOff>
      <xdr:row>22</xdr:row>
      <xdr:rowOff>0</xdr:rowOff>
    </xdr:to>
    <xdr:pic>
      <xdr:nvPicPr>
        <xdr:cNvPr id="9" name="ComboBox10"/>
        <xdr:cNvPicPr preferRelativeResize="1">
          <a:picLocks noChangeAspect="0"/>
        </xdr:cNvPicPr>
      </xdr:nvPicPr>
      <xdr:blipFill>
        <a:blip r:embed="rId9"/>
        <a:stretch>
          <a:fillRect/>
        </a:stretch>
      </xdr:blipFill>
      <xdr:spPr>
        <a:xfrm>
          <a:off x="5686425" y="13058775"/>
          <a:ext cx="4067175" cy="0"/>
        </a:xfrm>
        <a:prstGeom prst="rect">
          <a:avLst/>
        </a:prstGeom>
        <a:noFill/>
        <a:ln w="9525" cmpd="sng">
          <a:noFill/>
        </a:ln>
      </xdr:spPr>
    </xdr:pic>
    <xdr:clientData/>
  </xdr:twoCellAnchor>
  <xdr:twoCellAnchor>
    <xdr:from>
      <xdr:col>4</xdr:col>
      <xdr:colOff>9525</xdr:colOff>
      <xdr:row>22</xdr:row>
      <xdr:rowOff>0</xdr:rowOff>
    </xdr:from>
    <xdr:to>
      <xdr:col>5</xdr:col>
      <xdr:colOff>28575</xdr:colOff>
      <xdr:row>22</xdr:row>
      <xdr:rowOff>0</xdr:rowOff>
    </xdr:to>
    <xdr:pic>
      <xdr:nvPicPr>
        <xdr:cNvPr id="10" name="ComboBox11"/>
        <xdr:cNvPicPr preferRelativeResize="1">
          <a:picLocks noChangeAspect="0"/>
        </xdr:cNvPicPr>
      </xdr:nvPicPr>
      <xdr:blipFill>
        <a:blip r:embed="rId10"/>
        <a:stretch>
          <a:fillRect/>
        </a:stretch>
      </xdr:blipFill>
      <xdr:spPr>
        <a:xfrm>
          <a:off x="5686425" y="13058775"/>
          <a:ext cx="4067175" cy="0"/>
        </a:xfrm>
        <a:prstGeom prst="rect">
          <a:avLst/>
        </a:prstGeom>
        <a:noFill/>
        <a:ln w="9525" cmpd="sng">
          <a:noFill/>
        </a:ln>
      </xdr:spPr>
    </xdr:pic>
    <xdr:clientData/>
  </xdr:twoCellAnchor>
  <xdr:twoCellAnchor>
    <xdr:from>
      <xdr:col>4</xdr:col>
      <xdr:colOff>19050</xdr:colOff>
      <xdr:row>22</xdr:row>
      <xdr:rowOff>0</xdr:rowOff>
    </xdr:from>
    <xdr:to>
      <xdr:col>5</xdr:col>
      <xdr:colOff>28575</xdr:colOff>
      <xdr:row>22</xdr:row>
      <xdr:rowOff>0</xdr:rowOff>
    </xdr:to>
    <xdr:pic>
      <xdr:nvPicPr>
        <xdr:cNvPr id="11" name="ComboBox12"/>
        <xdr:cNvPicPr preferRelativeResize="1">
          <a:picLocks noChangeAspect="0"/>
        </xdr:cNvPicPr>
      </xdr:nvPicPr>
      <xdr:blipFill>
        <a:blip r:embed="rId11"/>
        <a:stretch>
          <a:fillRect/>
        </a:stretch>
      </xdr:blipFill>
      <xdr:spPr>
        <a:xfrm>
          <a:off x="5695950" y="13058775"/>
          <a:ext cx="4057650" cy="0"/>
        </a:xfrm>
        <a:prstGeom prst="rect">
          <a:avLst/>
        </a:prstGeom>
        <a:noFill/>
        <a:ln w="9525" cmpd="sng">
          <a:noFill/>
        </a:ln>
      </xdr:spPr>
    </xdr:pic>
    <xdr:clientData/>
  </xdr:twoCellAnchor>
  <xdr:twoCellAnchor>
    <xdr:from>
      <xdr:col>4</xdr:col>
      <xdr:colOff>19050</xdr:colOff>
      <xdr:row>22</xdr:row>
      <xdr:rowOff>0</xdr:rowOff>
    </xdr:from>
    <xdr:to>
      <xdr:col>5</xdr:col>
      <xdr:colOff>28575</xdr:colOff>
      <xdr:row>22</xdr:row>
      <xdr:rowOff>0</xdr:rowOff>
    </xdr:to>
    <xdr:pic>
      <xdr:nvPicPr>
        <xdr:cNvPr id="12" name="ComboBox13"/>
        <xdr:cNvPicPr preferRelativeResize="1">
          <a:picLocks noChangeAspect="0"/>
        </xdr:cNvPicPr>
      </xdr:nvPicPr>
      <xdr:blipFill>
        <a:blip r:embed="rId12"/>
        <a:stretch>
          <a:fillRect/>
        </a:stretch>
      </xdr:blipFill>
      <xdr:spPr>
        <a:xfrm>
          <a:off x="5695950" y="13058775"/>
          <a:ext cx="4057650" cy="0"/>
        </a:xfrm>
        <a:prstGeom prst="rect">
          <a:avLst/>
        </a:prstGeom>
        <a:noFill/>
        <a:ln w="9525" cmpd="sng">
          <a:noFill/>
        </a:ln>
      </xdr:spPr>
    </xdr:pic>
    <xdr:clientData/>
  </xdr:twoCellAnchor>
  <xdr:twoCellAnchor>
    <xdr:from>
      <xdr:col>4</xdr:col>
      <xdr:colOff>19050</xdr:colOff>
      <xdr:row>22</xdr:row>
      <xdr:rowOff>0</xdr:rowOff>
    </xdr:from>
    <xdr:to>
      <xdr:col>5</xdr:col>
      <xdr:colOff>28575</xdr:colOff>
      <xdr:row>22</xdr:row>
      <xdr:rowOff>0</xdr:rowOff>
    </xdr:to>
    <xdr:pic>
      <xdr:nvPicPr>
        <xdr:cNvPr id="13" name="ComboBox14"/>
        <xdr:cNvPicPr preferRelativeResize="1">
          <a:picLocks noChangeAspect="0"/>
        </xdr:cNvPicPr>
      </xdr:nvPicPr>
      <xdr:blipFill>
        <a:blip r:embed="rId13"/>
        <a:stretch>
          <a:fillRect/>
        </a:stretch>
      </xdr:blipFill>
      <xdr:spPr>
        <a:xfrm>
          <a:off x="5695950" y="13058775"/>
          <a:ext cx="4057650" cy="0"/>
        </a:xfrm>
        <a:prstGeom prst="rect">
          <a:avLst/>
        </a:prstGeom>
        <a:noFill/>
        <a:ln w="9525" cmpd="sng">
          <a:noFill/>
        </a:ln>
      </xdr:spPr>
    </xdr:pic>
    <xdr:clientData/>
  </xdr:twoCellAnchor>
  <xdr:twoCellAnchor>
    <xdr:from>
      <xdr:col>4</xdr:col>
      <xdr:colOff>0</xdr:colOff>
      <xdr:row>15</xdr:row>
      <xdr:rowOff>0</xdr:rowOff>
    </xdr:from>
    <xdr:to>
      <xdr:col>5</xdr:col>
      <xdr:colOff>0</xdr:colOff>
      <xdr:row>16</xdr:row>
      <xdr:rowOff>0</xdr:rowOff>
    </xdr:to>
    <xdr:pic>
      <xdr:nvPicPr>
        <xdr:cNvPr id="14" name="ComboBox18"/>
        <xdr:cNvPicPr preferRelativeResize="1">
          <a:picLocks noChangeAspect="0"/>
        </xdr:cNvPicPr>
      </xdr:nvPicPr>
      <xdr:blipFill>
        <a:blip r:embed="rId14"/>
        <a:stretch>
          <a:fillRect/>
        </a:stretch>
      </xdr:blipFill>
      <xdr:spPr>
        <a:xfrm>
          <a:off x="5676900" y="7191375"/>
          <a:ext cx="4048125" cy="838200"/>
        </a:xfrm>
        <a:prstGeom prst="rect">
          <a:avLst/>
        </a:prstGeom>
        <a:noFill/>
        <a:ln w="9525" cmpd="sng">
          <a:noFill/>
        </a:ln>
      </xdr:spPr>
    </xdr:pic>
    <xdr:clientData/>
  </xdr:twoCellAnchor>
  <xdr:twoCellAnchor>
    <xdr:from>
      <xdr:col>4</xdr:col>
      <xdr:colOff>0</xdr:colOff>
      <xdr:row>16</xdr:row>
      <xdr:rowOff>0</xdr:rowOff>
    </xdr:from>
    <xdr:to>
      <xdr:col>5</xdr:col>
      <xdr:colOff>0</xdr:colOff>
      <xdr:row>17</xdr:row>
      <xdr:rowOff>0</xdr:rowOff>
    </xdr:to>
    <xdr:pic>
      <xdr:nvPicPr>
        <xdr:cNvPr id="15" name="ComboBox19"/>
        <xdr:cNvPicPr preferRelativeResize="1">
          <a:picLocks noChangeAspect="0"/>
        </xdr:cNvPicPr>
      </xdr:nvPicPr>
      <xdr:blipFill>
        <a:blip r:embed="rId15"/>
        <a:stretch>
          <a:fillRect/>
        </a:stretch>
      </xdr:blipFill>
      <xdr:spPr>
        <a:xfrm>
          <a:off x="5676900" y="8029575"/>
          <a:ext cx="4048125" cy="838200"/>
        </a:xfrm>
        <a:prstGeom prst="rect">
          <a:avLst/>
        </a:prstGeom>
        <a:noFill/>
        <a:ln w="9525" cmpd="sng">
          <a:noFill/>
        </a:ln>
      </xdr:spPr>
    </xdr:pic>
    <xdr:clientData/>
  </xdr:twoCellAnchor>
  <xdr:twoCellAnchor>
    <xdr:from>
      <xdr:col>4</xdr:col>
      <xdr:colOff>0</xdr:colOff>
      <xdr:row>17</xdr:row>
      <xdr:rowOff>9525</xdr:rowOff>
    </xdr:from>
    <xdr:to>
      <xdr:col>5</xdr:col>
      <xdr:colOff>0</xdr:colOff>
      <xdr:row>18</xdr:row>
      <xdr:rowOff>0</xdr:rowOff>
    </xdr:to>
    <xdr:pic>
      <xdr:nvPicPr>
        <xdr:cNvPr id="16" name="ComboBox20"/>
        <xdr:cNvPicPr preferRelativeResize="1">
          <a:picLocks noChangeAspect="0"/>
        </xdr:cNvPicPr>
      </xdr:nvPicPr>
      <xdr:blipFill>
        <a:blip r:embed="rId16"/>
        <a:stretch>
          <a:fillRect/>
        </a:stretch>
      </xdr:blipFill>
      <xdr:spPr>
        <a:xfrm>
          <a:off x="5676900" y="8877300"/>
          <a:ext cx="4048125" cy="828675"/>
        </a:xfrm>
        <a:prstGeom prst="rect">
          <a:avLst/>
        </a:prstGeom>
        <a:noFill/>
        <a:ln w="9525" cmpd="sng">
          <a:noFill/>
        </a:ln>
      </xdr:spPr>
    </xdr:pic>
    <xdr:clientData/>
  </xdr:twoCellAnchor>
  <xdr:twoCellAnchor>
    <xdr:from>
      <xdr:col>4</xdr:col>
      <xdr:colOff>0</xdr:colOff>
      <xdr:row>18</xdr:row>
      <xdr:rowOff>9525</xdr:rowOff>
    </xdr:from>
    <xdr:to>
      <xdr:col>5</xdr:col>
      <xdr:colOff>0</xdr:colOff>
      <xdr:row>19</xdr:row>
      <xdr:rowOff>0</xdr:rowOff>
    </xdr:to>
    <xdr:pic>
      <xdr:nvPicPr>
        <xdr:cNvPr id="17" name="ComboBox21"/>
        <xdr:cNvPicPr preferRelativeResize="1">
          <a:picLocks noChangeAspect="0"/>
        </xdr:cNvPicPr>
      </xdr:nvPicPr>
      <xdr:blipFill>
        <a:blip r:embed="rId17"/>
        <a:stretch>
          <a:fillRect/>
        </a:stretch>
      </xdr:blipFill>
      <xdr:spPr>
        <a:xfrm>
          <a:off x="5676900" y="9715500"/>
          <a:ext cx="4048125" cy="828675"/>
        </a:xfrm>
        <a:prstGeom prst="rect">
          <a:avLst/>
        </a:prstGeom>
        <a:noFill/>
        <a:ln w="9525" cmpd="sng">
          <a:noFill/>
        </a:ln>
      </xdr:spPr>
    </xdr:pic>
    <xdr:clientData/>
  </xdr:twoCellAnchor>
  <xdr:twoCellAnchor>
    <xdr:from>
      <xdr:col>4</xdr:col>
      <xdr:colOff>19050</xdr:colOff>
      <xdr:row>22</xdr:row>
      <xdr:rowOff>0</xdr:rowOff>
    </xdr:from>
    <xdr:to>
      <xdr:col>5</xdr:col>
      <xdr:colOff>28575</xdr:colOff>
      <xdr:row>22</xdr:row>
      <xdr:rowOff>0</xdr:rowOff>
    </xdr:to>
    <xdr:pic>
      <xdr:nvPicPr>
        <xdr:cNvPr id="18" name="ComboBox29"/>
        <xdr:cNvPicPr preferRelativeResize="1">
          <a:picLocks noChangeAspect="0"/>
        </xdr:cNvPicPr>
      </xdr:nvPicPr>
      <xdr:blipFill>
        <a:blip r:embed="rId18"/>
        <a:stretch>
          <a:fillRect/>
        </a:stretch>
      </xdr:blipFill>
      <xdr:spPr>
        <a:xfrm>
          <a:off x="5695950" y="13058775"/>
          <a:ext cx="4057650" cy="0"/>
        </a:xfrm>
        <a:prstGeom prst="rect">
          <a:avLst/>
        </a:prstGeom>
        <a:noFill/>
        <a:ln w="9525" cmpd="sng">
          <a:noFill/>
        </a:ln>
      </xdr:spPr>
    </xdr:pic>
    <xdr:clientData/>
  </xdr:twoCellAnchor>
  <xdr:twoCellAnchor>
    <xdr:from>
      <xdr:col>4</xdr:col>
      <xdr:colOff>38100</xdr:colOff>
      <xdr:row>22</xdr:row>
      <xdr:rowOff>0</xdr:rowOff>
    </xdr:from>
    <xdr:to>
      <xdr:col>5</xdr:col>
      <xdr:colOff>9525</xdr:colOff>
      <xdr:row>22</xdr:row>
      <xdr:rowOff>0</xdr:rowOff>
    </xdr:to>
    <xdr:pic>
      <xdr:nvPicPr>
        <xdr:cNvPr id="19" name="ComboBox30"/>
        <xdr:cNvPicPr preferRelativeResize="1">
          <a:picLocks noChangeAspect="0"/>
        </xdr:cNvPicPr>
      </xdr:nvPicPr>
      <xdr:blipFill>
        <a:blip r:embed="rId19"/>
        <a:stretch>
          <a:fillRect/>
        </a:stretch>
      </xdr:blipFill>
      <xdr:spPr>
        <a:xfrm>
          <a:off x="5715000" y="13058775"/>
          <a:ext cx="4019550" cy="0"/>
        </a:xfrm>
        <a:prstGeom prst="rect">
          <a:avLst/>
        </a:prstGeom>
        <a:noFill/>
        <a:ln w="9525" cmpd="sng">
          <a:noFill/>
        </a:ln>
      </xdr:spPr>
    </xdr:pic>
    <xdr:clientData/>
  </xdr:twoCellAnchor>
  <xdr:twoCellAnchor>
    <xdr:from>
      <xdr:col>4</xdr:col>
      <xdr:colOff>19050</xdr:colOff>
      <xdr:row>12</xdr:row>
      <xdr:rowOff>9525</xdr:rowOff>
    </xdr:from>
    <xdr:to>
      <xdr:col>5</xdr:col>
      <xdr:colOff>0</xdr:colOff>
      <xdr:row>13</xdr:row>
      <xdr:rowOff>28575</xdr:rowOff>
    </xdr:to>
    <xdr:pic>
      <xdr:nvPicPr>
        <xdr:cNvPr id="20" name="ComboBox1"/>
        <xdr:cNvPicPr preferRelativeResize="1">
          <a:picLocks noChangeAspect="0"/>
        </xdr:cNvPicPr>
      </xdr:nvPicPr>
      <xdr:blipFill>
        <a:blip r:embed="rId20"/>
        <a:stretch>
          <a:fillRect/>
        </a:stretch>
      </xdr:blipFill>
      <xdr:spPr>
        <a:xfrm>
          <a:off x="5695950" y="4686300"/>
          <a:ext cx="4029075" cy="857250"/>
        </a:xfrm>
        <a:prstGeom prst="rect">
          <a:avLst/>
        </a:prstGeom>
        <a:noFill/>
        <a:ln w="9525" cmpd="sng">
          <a:noFill/>
        </a:ln>
      </xdr:spPr>
    </xdr:pic>
    <xdr:clientData/>
  </xdr:twoCellAnchor>
  <xdr:twoCellAnchor>
    <xdr:from>
      <xdr:col>1</xdr:col>
      <xdr:colOff>781050</xdr:colOff>
      <xdr:row>8</xdr:row>
      <xdr:rowOff>304800</xdr:rowOff>
    </xdr:from>
    <xdr:to>
      <xdr:col>2</xdr:col>
      <xdr:colOff>2409825</xdr:colOff>
      <xdr:row>9</xdr:row>
      <xdr:rowOff>333375</xdr:rowOff>
    </xdr:to>
    <xdr:pic>
      <xdr:nvPicPr>
        <xdr:cNvPr id="21" name="ComboBox31"/>
        <xdr:cNvPicPr preferRelativeResize="1">
          <a:picLocks noChangeAspect="1"/>
        </xdr:cNvPicPr>
      </xdr:nvPicPr>
      <xdr:blipFill>
        <a:blip r:embed="rId21"/>
        <a:stretch>
          <a:fillRect/>
        </a:stretch>
      </xdr:blipFill>
      <xdr:spPr>
        <a:xfrm>
          <a:off x="1371600" y="3371850"/>
          <a:ext cx="2409825" cy="352425"/>
        </a:xfrm>
        <a:prstGeom prst="rect">
          <a:avLst/>
        </a:prstGeom>
        <a:noFill/>
        <a:ln w="9525" cmpd="sng">
          <a:noFill/>
        </a:ln>
      </xdr:spPr>
    </xdr:pic>
    <xdr:clientData/>
  </xdr:twoCellAnchor>
  <xdr:twoCellAnchor>
    <xdr:from>
      <xdr:col>4</xdr:col>
      <xdr:colOff>9525</xdr:colOff>
      <xdr:row>21</xdr:row>
      <xdr:rowOff>0</xdr:rowOff>
    </xdr:from>
    <xdr:to>
      <xdr:col>5</xdr:col>
      <xdr:colOff>0</xdr:colOff>
      <xdr:row>22</xdr:row>
      <xdr:rowOff>0</xdr:rowOff>
    </xdr:to>
    <xdr:pic>
      <xdr:nvPicPr>
        <xdr:cNvPr id="22" name="ComboBox15"/>
        <xdr:cNvPicPr preferRelativeResize="1">
          <a:picLocks noChangeAspect="0"/>
        </xdr:cNvPicPr>
      </xdr:nvPicPr>
      <xdr:blipFill>
        <a:blip r:embed="rId22"/>
        <a:stretch>
          <a:fillRect/>
        </a:stretch>
      </xdr:blipFill>
      <xdr:spPr>
        <a:xfrm>
          <a:off x="5686425" y="12220575"/>
          <a:ext cx="4038600" cy="838200"/>
        </a:xfrm>
        <a:prstGeom prst="rect">
          <a:avLst/>
        </a:prstGeom>
        <a:noFill/>
        <a:ln w="9525" cmpd="sng">
          <a:noFill/>
        </a:ln>
      </xdr:spPr>
    </xdr:pic>
    <xdr:clientData/>
  </xdr:twoCellAnchor>
  <xdr:twoCellAnchor>
    <xdr:from>
      <xdr:col>4</xdr:col>
      <xdr:colOff>9525</xdr:colOff>
      <xdr:row>22</xdr:row>
      <xdr:rowOff>0</xdr:rowOff>
    </xdr:from>
    <xdr:to>
      <xdr:col>5</xdr:col>
      <xdr:colOff>0</xdr:colOff>
      <xdr:row>23</xdr:row>
      <xdr:rowOff>0</xdr:rowOff>
    </xdr:to>
    <xdr:pic>
      <xdr:nvPicPr>
        <xdr:cNvPr id="23" name="ComboBox16"/>
        <xdr:cNvPicPr preferRelativeResize="1">
          <a:picLocks noChangeAspect="0"/>
        </xdr:cNvPicPr>
      </xdr:nvPicPr>
      <xdr:blipFill>
        <a:blip r:embed="rId23"/>
        <a:stretch>
          <a:fillRect/>
        </a:stretch>
      </xdr:blipFill>
      <xdr:spPr>
        <a:xfrm>
          <a:off x="5686425" y="13058775"/>
          <a:ext cx="4038600" cy="838200"/>
        </a:xfrm>
        <a:prstGeom prst="rect">
          <a:avLst/>
        </a:prstGeom>
        <a:noFill/>
        <a:ln w="9525" cmpd="sng">
          <a:noFill/>
        </a:ln>
      </xdr:spPr>
    </xdr:pic>
    <xdr:clientData/>
  </xdr:twoCellAnchor>
  <xdr:twoCellAnchor>
    <xdr:from>
      <xdr:col>4</xdr:col>
      <xdr:colOff>0</xdr:colOff>
      <xdr:row>23</xdr:row>
      <xdr:rowOff>0</xdr:rowOff>
    </xdr:from>
    <xdr:to>
      <xdr:col>5</xdr:col>
      <xdr:colOff>9525</xdr:colOff>
      <xdr:row>24</xdr:row>
      <xdr:rowOff>9525</xdr:rowOff>
    </xdr:to>
    <xdr:pic>
      <xdr:nvPicPr>
        <xdr:cNvPr id="24" name="ComboBox17"/>
        <xdr:cNvPicPr preferRelativeResize="1">
          <a:picLocks noChangeAspect="0"/>
        </xdr:cNvPicPr>
      </xdr:nvPicPr>
      <xdr:blipFill>
        <a:blip r:embed="rId24"/>
        <a:stretch>
          <a:fillRect/>
        </a:stretch>
      </xdr:blipFill>
      <xdr:spPr>
        <a:xfrm>
          <a:off x="5676900" y="13896975"/>
          <a:ext cx="4057650" cy="847725"/>
        </a:xfrm>
        <a:prstGeom prst="rect">
          <a:avLst/>
        </a:prstGeom>
        <a:noFill/>
        <a:ln w="9525" cmpd="sng">
          <a:noFill/>
        </a:ln>
      </xdr:spPr>
    </xdr:pic>
    <xdr:clientData/>
  </xdr:twoCellAnchor>
  <xdr:twoCellAnchor>
    <xdr:from>
      <xdr:col>4</xdr:col>
      <xdr:colOff>0</xdr:colOff>
      <xdr:row>24</xdr:row>
      <xdr:rowOff>0</xdr:rowOff>
    </xdr:from>
    <xdr:to>
      <xdr:col>5</xdr:col>
      <xdr:colOff>0</xdr:colOff>
      <xdr:row>25</xdr:row>
      <xdr:rowOff>0</xdr:rowOff>
    </xdr:to>
    <xdr:pic>
      <xdr:nvPicPr>
        <xdr:cNvPr id="25" name="ComboBox22"/>
        <xdr:cNvPicPr preferRelativeResize="1">
          <a:picLocks noChangeAspect="0"/>
        </xdr:cNvPicPr>
      </xdr:nvPicPr>
      <xdr:blipFill>
        <a:blip r:embed="rId25"/>
        <a:stretch>
          <a:fillRect/>
        </a:stretch>
      </xdr:blipFill>
      <xdr:spPr>
        <a:xfrm>
          <a:off x="5676900" y="14735175"/>
          <a:ext cx="4048125" cy="838200"/>
        </a:xfrm>
        <a:prstGeom prst="rect">
          <a:avLst/>
        </a:prstGeom>
        <a:noFill/>
        <a:ln w="9525" cmpd="sng">
          <a:noFill/>
        </a:ln>
      </xdr:spPr>
    </xdr:pic>
    <xdr:clientData/>
  </xdr:twoCellAnchor>
  <xdr:twoCellAnchor>
    <xdr:from>
      <xdr:col>4</xdr:col>
      <xdr:colOff>0</xdr:colOff>
      <xdr:row>26</xdr:row>
      <xdr:rowOff>0</xdr:rowOff>
    </xdr:from>
    <xdr:to>
      <xdr:col>5</xdr:col>
      <xdr:colOff>0</xdr:colOff>
      <xdr:row>27</xdr:row>
      <xdr:rowOff>19050</xdr:rowOff>
    </xdr:to>
    <xdr:pic>
      <xdr:nvPicPr>
        <xdr:cNvPr id="26" name="ComboBox23"/>
        <xdr:cNvPicPr preferRelativeResize="1">
          <a:picLocks noChangeAspect="0"/>
        </xdr:cNvPicPr>
      </xdr:nvPicPr>
      <xdr:blipFill>
        <a:blip r:embed="rId26"/>
        <a:stretch>
          <a:fillRect/>
        </a:stretch>
      </xdr:blipFill>
      <xdr:spPr>
        <a:xfrm>
          <a:off x="5676900" y="16411575"/>
          <a:ext cx="4048125" cy="857250"/>
        </a:xfrm>
        <a:prstGeom prst="rect">
          <a:avLst/>
        </a:prstGeom>
        <a:noFill/>
        <a:ln w="9525" cmpd="sng">
          <a:noFill/>
        </a:ln>
      </xdr:spPr>
    </xdr:pic>
    <xdr:clientData/>
  </xdr:twoCellAnchor>
  <xdr:twoCellAnchor>
    <xdr:from>
      <xdr:col>4</xdr:col>
      <xdr:colOff>0</xdr:colOff>
      <xdr:row>25</xdr:row>
      <xdr:rowOff>9525</xdr:rowOff>
    </xdr:from>
    <xdr:to>
      <xdr:col>5</xdr:col>
      <xdr:colOff>0</xdr:colOff>
      <xdr:row>26</xdr:row>
      <xdr:rowOff>0</xdr:rowOff>
    </xdr:to>
    <xdr:pic>
      <xdr:nvPicPr>
        <xdr:cNvPr id="27" name="ComboBox24"/>
        <xdr:cNvPicPr preferRelativeResize="1">
          <a:picLocks noChangeAspect="0"/>
        </xdr:cNvPicPr>
      </xdr:nvPicPr>
      <xdr:blipFill>
        <a:blip r:embed="rId27"/>
        <a:stretch>
          <a:fillRect/>
        </a:stretch>
      </xdr:blipFill>
      <xdr:spPr>
        <a:xfrm>
          <a:off x="5676900" y="15582900"/>
          <a:ext cx="4048125" cy="828675"/>
        </a:xfrm>
        <a:prstGeom prst="rect">
          <a:avLst/>
        </a:prstGeom>
        <a:noFill/>
        <a:ln w="9525" cmpd="sng">
          <a:noFill/>
        </a:ln>
      </xdr:spPr>
    </xdr:pic>
    <xdr:clientData/>
  </xdr:twoCellAnchor>
  <xdr:twoCellAnchor>
    <xdr:from>
      <xdr:col>4</xdr:col>
      <xdr:colOff>9525</xdr:colOff>
      <xdr:row>27</xdr:row>
      <xdr:rowOff>19050</xdr:rowOff>
    </xdr:from>
    <xdr:to>
      <xdr:col>5</xdr:col>
      <xdr:colOff>0</xdr:colOff>
      <xdr:row>28</xdr:row>
      <xdr:rowOff>9525</xdr:rowOff>
    </xdr:to>
    <xdr:pic>
      <xdr:nvPicPr>
        <xdr:cNvPr id="28" name="ComboBox25"/>
        <xdr:cNvPicPr preferRelativeResize="1">
          <a:picLocks noChangeAspect="0"/>
        </xdr:cNvPicPr>
      </xdr:nvPicPr>
      <xdr:blipFill>
        <a:blip r:embed="rId28"/>
        <a:stretch>
          <a:fillRect/>
        </a:stretch>
      </xdr:blipFill>
      <xdr:spPr>
        <a:xfrm>
          <a:off x="5686425" y="17268825"/>
          <a:ext cx="4038600" cy="828675"/>
        </a:xfrm>
        <a:prstGeom prst="rect">
          <a:avLst/>
        </a:prstGeom>
        <a:noFill/>
        <a:ln w="9525" cmpd="sng">
          <a:noFill/>
        </a:ln>
      </xdr:spPr>
    </xdr:pic>
    <xdr:clientData/>
  </xdr:twoCellAnchor>
  <xdr:twoCellAnchor>
    <xdr:from>
      <xdr:col>4</xdr:col>
      <xdr:colOff>0</xdr:colOff>
      <xdr:row>29</xdr:row>
      <xdr:rowOff>38100</xdr:rowOff>
    </xdr:from>
    <xdr:to>
      <xdr:col>5</xdr:col>
      <xdr:colOff>0</xdr:colOff>
      <xdr:row>30</xdr:row>
      <xdr:rowOff>38100</xdr:rowOff>
    </xdr:to>
    <xdr:pic>
      <xdr:nvPicPr>
        <xdr:cNvPr id="29" name="ComboBox26"/>
        <xdr:cNvPicPr preferRelativeResize="1">
          <a:picLocks noChangeAspect="0"/>
        </xdr:cNvPicPr>
      </xdr:nvPicPr>
      <xdr:blipFill>
        <a:blip r:embed="rId29"/>
        <a:stretch>
          <a:fillRect/>
        </a:stretch>
      </xdr:blipFill>
      <xdr:spPr>
        <a:xfrm>
          <a:off x="5676900" y="18964275"/>
          <a:ext cx="4048125" cy="838200"/>
        </a:xfrm>
        <a:prstGeom prst="rect">
          <a:avLst/>
        </a:prstGeom>
        <a:noFill/>
        <a:ln w="9525" cmpd="sng">
          <a:noFill/>
        </a:ln>
      </xdr:spPr>
    </xdr:pic>
    <xdr:clientData/>
  </xdr:twoCellAnchor>
  <xdr:twoCellAnchor>
    <xdr:from>
      <xdr:col>4</xdr:col>
      <xdr:colOff>0</xdr:colOff>
      <xdr:row>31</xdr:row>
      <xdr:rowOff>0</xdr:rowOff>
    </xdr:from>
    <xdr:to>
      <xdr:col>5</xdr:col>
      <xdr:colOff>0</xdr:colOff>
      <xdr:row>32</xdr:row>
      <xdr:rowOff>9525</xdr:rowOff>
    </xdr:to>
    <xdr:pic>
      <xdr:nvPicPr>
        <xdr:cNvPr id="30" name="ComboBox27"/>
        <xdr:cNvPicPr preferRelativeResize="1">
          <a:picLocks noChangeAspect="0"/>
        </xdr:cNvPicPr>
      </xdr:nvPicPr>
      <xdr:blipFill>
        <a:blip r:embed="rId30"/>
        <a:stretch>
          <a:fillRect/>
        </a:stretch>
      </xdr:blipFill>
      <xdr:spPr>
        <a:xfrm>
          <a:off x="5676900" y="20602575"/>
          <a:ext cx="4048125" cy="847725"/>
        </a:xfrm>
        <a:prstGeom prst="rect">
          <a:avLst/>
        </a:prstGeom>
        <a:noFill/>
        <a:ln w="9525" cmpd="sng">
          <a:noFill/>
        </a:ln>
      </xdr:spPr>
    </xdr:pic>
    <xdr:clientData/>
  </xdr:twoCellAnchor>
  <xdr:twoCellAnchor>
    <xdr:from>
      <xdr:col>4</xdr:col>
      <xdr:colOff>0</xdr:colOff>
      <xdr:row>30</xdr:row>
      <xdr:rowOff>19050</xdr:rowOff>
    </xdr:from>
    <xdr:to>
      <xdr:col>5</xdr:col>
      <xdr:colOff>0</xdr:colOff>
      <xdr:row>31</xdr:row>
      <xdr:rowOff>9525</xdr:rowOff>
    </xdr:to>
    <xdr:pic>
      <xdr:nvPicPr>
        <xdr:cNvPr id="31" name="ComboBox28"/>
        <xdr:cNvPicPr preferRelativeResize="1">
          <a:picLocks noChangeAspect="0"/>
        </xdr:cNvPicPr>
      </xdr:nvPicPr>
      <xdr:blipFill>
        <a:blip r:embed="rId31"/>
        <a:stretch>
          <a:fillRect/>
        </a:stretch>
      </xdr:blipFill>
      <xdr:spPr>
        <a:xfrm>
          <a:off x="5676900" y="19783425"/>
          <a:ext cx="4048125" cy="828675"/>
        </a:xfrm>
        <a:prstGeom prst="rect">
          <a:avLst/>
        </a:prstGeom>
        <a:noFill/>
        <a:ln w="9525" cmpd="sng">
          <a:noFill/>
        </a:ln>
      </xdr:spPr>
    </xdr:pic>
    <xdr:clientData/>
  </xdr:twoCellAnchor>
  <xdr:twoCellAnchor>
    <xdr:from>
      <xdr:col>4</xdr:col>
      <xdr:colOff>0</xdr:colOff>
      <xdr:row>28</xdr:row>
      <xdr:rowOff>38100</xdr:rowOff>
    </xdr:from>
    <xdr:to>
      <xdr:col>5</xdr:col>
      <xdr:colOff>9525</xdr:colOff>
      <xdr:row>29</xdr:row>
      <xdr:rowOff>28575</xdr:rowOff>
    </xdr:to>
    <xdr:pic>
      <xdr:nvPicPr>
        <xdr:cNvPr id="32" name="ComboBox32"/>
        <xdr:cNvPicPr preferRelativeResize="1">
          <a:picLocks noChangeAspect="0"/>
        </xdr:cNvPicPr>
      </xdr:nvPicPr>
      <xdr:blipFill>
        <a:blip r:embed="rId32"/>
        <a:stretch>
          <a:fillRect/>
        </a:stretch>
      </xdr:blipFill>
      <xdr:spPr>
        <a:xfrm>
          <a:off x="5676900" y="18126075"/>
          <a:ext cx="40576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47625</xdr:rowOff>
    </xdr:from>
    <xdr:to>
      <xdr:col>12</xdr:col>
      <xdr:colOff>57150</xdr:colOff>
      <xdr:row>35</xdr:row>
      <xdr:rowOff>28575</xdr:rowOff>
    </xdr:to>
    <xdr:sp>
      <xdr:nvSpPr>
        <xdr:cNvPr id="1" name="Text Box 1"/>
        <xdr:cNvSpPr txBox="1">
          <a:spLocks noChangeArrowheads="1"/>
        </xdr:cNvSpPr>
      </xdr:nvSpPr>
      <xdr:spPr>
        <a:xfrm>
          <a:off x="171450" y="47625"/>
          <a:ext cx="7200900" cy="564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INSTRUCTIONS FOR FORM GAO-99A: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At the top of each Form GAO99-A, the following information must be entered:
</a:t>
          </a:r>
          <a:r>
            <a:rPr lang="en-US" cap="none" sz="1000" b="0" i="0" u="none" baseline="0">
              <a:solidFill>
                <a:srgbClr val="000000"/>
              </a:solidFill>
              <a:latin typeface="Arial"/>
              <a:ea typeface="Arial"/>
              <a:cs typeface="Arial"/>
            </a:rPr>
            <a:t>• Agency ID
</a:t>
          </a:r>
          <a:r>
            <a:rPr lang="en-US" cap="none" sz="1000" b="0" i="0" u="none" baseline="0">
              <a:solidFill>
                <a:srgbClr val="000000"/>
              </a:solidFill>
              <a:latin typeface="Arial"/>
              <a:ea typeface="Arial"/>
              <a:cs typeface="Arial"/>
            </a:rPr>
            <a:t>• Prepared by
</a:t>
          </a:r>
          <a:r>
            <a:rPr lang="en-US" cap="none" sz="1000" b="0" i="0" u="none" baseline="0">
              <a:solidFill>
                <a:srgbClr val="000000"/>
              </a:solidFill>
              <a:latin typeface="Arial"/>
              <a:ea typeface="Arial"/>
              <a:cs typeface="Arial"/>
            </a:rPr>
            <a:t>• Date prepared
</a:t>
          </a:r>
          <a:r>
            <a:rPr lang="en-US" cap="none" sz="1000" b="0" i="0" u="none" baseline="0">
              <a:solidFill>
                <a:srgbClr val="000000"/>
              </a:solidFill>
              <a:latin typeface="Arial"/>
              <a:ea typeface="Arial"/>
              <a:cs typeface="Arial"/>
            </a:rPr>
            <a:t>• Preparer phone #
</a:t>
          </a:r>
          <a:r>
            <a:rPr lang="en-US" cap="none" sz="1000" b="0" i="0" u="none" baseline="0">
              <a:solidFill>
                <a:srgbClr val="000000"/>
              </a:solidFill>
              <a:latin typeface="Arial"/>
              <a:ea typeface="Arial"/>
              <a:cs typeface="Arial"/>
            </a:rPr>
            <a:t>• Validated by
</a:t>
          </a:r>
          <a:r>
            <a:rPr lang="en-US" cap="none" sz="1000" b="0" i="0" u="none" baseline="0">
              <a:solidFill>
                <a:srgbClr val="000000"/>
              </a:solidFill>
              <a:latin typeface="Arial"/>
              <a:ea typeface="Arial"/>
              <a:cs typeface="Arial"/>
            </a:rPr>
            <a:t>• Validator phone #
</a:t>
          </a:r>
          <a:r>
            <a:rPr lang="en-US" cap="none" sz="1000" b="0" i="0" u="none" baseline="0">
              <a:solidFill>
                <a:srgbClr val="000000"/>
              </a:solidFill>
              <a:latin typeface="Arial"/>
              <a:ea typeface="Arial"/>
              <a:cs typeface="Arial"/>
            </a:rPr>
            <a:t>• Authorized by
</a:t>
          </a:r>
          <a:r>
            <a:rPr lang="en-US" cap="none" sz="1000" b="0" i="0" u="none" baseline="0">
              <a:solidFill>
                <a:srgbClr val="000000"/>
              </a:solidFill>
              <a:latin typeface="Arial"/>
              <a:ea typeface="Arial"/>
              <a:cs typeface="Arial"/>
            </a:rPr>
            <a:t>• Date authorized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On each line of the Form GAO-99A, enter request number 1 through ___ (up to 20 requests) for each individual employee.  Submit a separate Form GAO-99A if there are more than 20 handwrites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 each request number, enter the following information:
</a:t>
          </a:r>
          <a:r>
            <a:rPr lang="en-US" cap="none" sz="1000" b="0" i="0" u="none" baseline="0">
              <a:solidFill>
                <a:srgbClr val="000000"/>
              </a:solidFill>
              <a:latin typeface="Arial"/>
              <a:ea typeface="Arial"/>
              <a:cs typeface="Arial"/>
            </a:rPr>
            <a:t>• Employee Identification Number (EIN)
</a:t>
          </a:r>
          <a:r>
            <a:rPr lang="en-US" cap="none" sz="1000" b="0" i="0" u="none" baseline="0">
              <a:solidFill>
                <a:srgbClr val="000000"/>
              </a:solidFill>
              <a:latin typeface="Arial"/>
              <a:ea typeface="Arial"/>
              <a:cs typeface="Arial"/>
            </a:rPr>
            <a:t>• Employee full name 
</a:t>
          </a:r>
          <a:r>
            <a:rPr lang="en-US" cap="none" sz="1000" b="0" i="0" u="none" baseline="0">
              <a:solidFill>
                <a:srgbClr val="000000"/>
              </a:solidFill>
              <a:latin typeface="Arial"/>
              <a:ea typeface="Arial"/>
              <a:cs typeface="Arial"/>
            </a:rPr>
            <a:t>• Manual payment warrant number
</a:t>
          </a:r>
          <a:r>
            <a:rPr lang="en-US" cap="none" sz="1000" b="0" i="0" u="none" baseline="0">
              <a:solidFill>
                <a:srgbClr val="000000"/>
              </a:solidFill>
              <a:latin typeface="Arial"/>
              <a:ea typeface="Arial"/>
              <a:cs typeface="Arial"/>
            </a:rPr>
            <a:t>• Reason for the manual payment
</a:t>
          </a:r>
          <a:r>
            <a:rPr lang="en-US" cap="none" sz="1000" b="0" i="0" u="none" baseline="0">
              <a:solidFill>
                <a:srgbClr val="000000"/>
              </a:solidFill>
              <a:latin typeface="Arial"/>
              <a:ea typeface="Arial"/>
              <a:cs typeface="Arial"/>
            </a:rPr>
            <a:t>• Additional information (if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drop-down list to select a reason that best describes the request.  Provide additional details or circumstances for the manual payroll warrant in the "Additional Information" section.  The GAO will evaluate the validity of the request and the related information entered into the HRIS to determine if a manual payroll warrant is appropriate.  If the request for the handwrite is not for a valid reason, it will be declined and the information that had been entered in the HRIS will be deleted.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Any information omitted from Form GAO-99A will invalidate the individual request number but not necessarily the entire form.  Please ensure the form is complete prior to submitting it to the GAO.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The Approver of Form GAO-99A should e-mail the completed form to </a:t>
          </a:r>
          <a:r>
            <a:rPr lang="en-US" cap="none" sz="1000" b="0" i="0" u="sng" baseline="0">
              <a:solidFill>
                <a:srgbClr val="000000"/>
              </a:solidFill>
              <a:latin typeface="Arial"/>
              <a:ea typeface="Arial"/>
              <a:cs typeface="Arial"/>
            </a:rPr>
            <a:t>hris.manual.warrant@azdoa.gov</a:t>
          </a:r>
          <a:r>
            <a:rPr lang="en-US" cap="none" sz="1000" b="0" i="0" u="none" baseline="0">
              <a:solidFill>
                <a:srgbClr val="000000"/>
              </a:solidFill>
              <a:latin typeface="Arial"/>
              <a:ea typeface="Arial"/>
              <a:cs typeface="Arial"/>
            </a:rPr>
            <a:t>.  Fax copies are also acceptable for those agencies that do not have access to e-mail. The Approver is one identified on the Form GAO-3 as having authority to request a manual payroll warrant.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xdr:row>
      <xdr:rowOff>76200</xdr:rowOff>
    </xdr:from>
    <xdr:to>
      <xdr:col>3</xdr:col>
      <xdr:colOff>523875</xdr:colOff>
      <xdr:row>3</xdr:row>
      <xdr:rowOff>19050</xdr:rowOff>
    </xdr:to>
    <xdr:sp>
      <xdr:nvSpPr>
        <xdr:cNvPr id="1" name="Line 1"/>
        <xdr:cNvSpPr>
          <a:spLocks/>
        </xdr:cNvSpPr>
      </xdr:nvSpPr>
      <xdr:spPr>
        <a:xfrm>
          <a:off x="4191000" y="238125"/>
          <a:ext cx="0" cy="2667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1</xdr:row>
      <xdr:rowOff>76200</xdr:rowOff>
    </xdr:from>
    <xdr:to>
      <xdr:col>2</xdr:col>
      <xdr:colOff>542925</xdr:colOff>
      <xdr:row>3</xdr:row>
      <xdr:rowOff>19050</xdr:rowOff>
    </xdr:to>
    <xdr:sp>
      <xdr:nvSpPr>
        <xdr:cNvPr id="2" name="Line 2"/>
        <xdr:cNvSpPr>
          <a:spLocks/>
        </xdr:cNvSpPr>
      </xdr:nvSpPr>
      <xdr:spPr>
        <a:xfrm>
          <a:off x="3124200" y="238125"/>
          <a:ext cx="0" cy="2667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76200</xdr:rowOff>
    </xdr:from>
    <xdr:to>
      <xdr:col>2</xdr:col>
      <xdr:colOff>1066800</xdr:colOff>
      <xdr:row>1</xdr:row>
      <xdr:rowOff>104775</xdr:rowOff>
    </xdr:to>
    <xdr:sp>
      <xdr:nvSpPr>
        <xdr:cNvPr id="3" name="Text Box 3"/>
        <xdr:cNvSpPr txBox="1">
          <a:spLocks noChangeArrowheads="1"/>
        </xdr:cNvSpPr>
      </xdr:nvSpPr>
      <xdr:spPr>
        <a:xfrm>
          <a:off x="2609850" y="76200"/>
          <a:ext cx="1038225" cy="190500"/>
        </a:xfrm>
        <a:prstGeom prst="rect">
          <a:avLst/>
        </a:prstGeom>
        <a:solidFill>
          <a:srgbClr val="FFFFFF"/>
        </a:solidFill>
        <a:ln w="9525" cmpd="sng">
          <a:solidFill>
            <a:srgbClr val="993300"/>
          </a:solidFill>
          <a:headEnd type="none"/>
          <a:tailEnd type="none"/>
        </a:ln>
      </xdr:spPr>
      <xdr:txBody>
        <a:bodyPr vertOverflow="clip" wrap="square" lIns="36576" tIns="27432" rIns="36576" bIns="0"/>
        <a:p>
          <a:pPr algn="ctr">
            <a:defRPr/>
          </a:pPr>
          <a:r>
            <a:rPr lang="en-US" cap="none" sz="1000" b="0" i="0" u="none" baseline="0">
              <a:solidFill>
                <a:srgbClr val="FF0000"/>
              </a:solidFill>
              <a:latin typeface="Arial"/>
              <a:ea typeface="Arial"/>
              <a:cs typeface="Arial"/>
            </a:rPr>
            <a:t>Enter Hours</a:t>
          </a:r>
        </a:p>
      </xdr:txBody>
    </xdr:sp>
    <xdr:clientData/>
  </xdr:twoCellAnchor>
  <xdr:twoCellAnchor>
    <xdr:from>
      <xdr:col>3</xdr:col>
      <xdr:colOff>28575</xdr:colOff>
      <xdr:row>0</xdr:row>
      <xdr:rowOff>104775</xdr:rowOff>
    </xdr:from>
    <xdr:to>
      <xdr:col>3</xdr:col>
      <xdr:colOff>1333500</xdr:colOff>
      <xdr:row>1</xdr:row>
      <xdr:rowOff>104775</xdr:rowOff>
    </xdr:to>
    <xdr:sp>
      <xdr:nvSpPr>
        <xdr:cNvPr id="4" name="Text Box 4"/>
        <xdr:cNvSpPr txBox="1">
          <a:spLocks noChangeArrowheads="1"/>
        </xdr:cNvSpPr>
      </xdr:nvSpPr>
      <xdr:spPr>
        <a:xfrm>
          <a:off x="3695700" y="104775"/>
          <a:ext cx="1304925" cy="161925"/>
        </a:xfrm>
        <a:prstGeom prst="rect">
          <a:avLst/>
        </a:prstGeom>
        <a:solidFill>
          <a:srgbClr val="FFFFFF"/>
        </a:solidFill>
        <a:ln w="9525" cmpd="sng">
          <a:solidFill>
            <a:srgbClr val="993300"/>
          </a:solidFill>
          <a:headEnd type="none"/>
          <a:tailEnd type="none"/>
        </a:ln>
      </xdr:spPr>
      <xdr:txBody>
        <a:bodyPr vertOverflow="clip" wrap="square" lIns="36576" tIns="27432" rIns="36576" bIns="0"/>
        <a:p>
          <a:pPr algn="ctr">
            <a:defRPr/>
          </a:pPr>
          <a:r>
            <a:rPr lang="en-US" cap="none" sz="1000" b="0" i="0" u="none" baseline="0">
              <a:solidFill>
                <a:srgbClr val="FF0000"/>
              </a:solidFill>
              <a:latin typeface="Arial"/>
              <a:ea typeface="Arial"/>
              <a:cs typeface="Arial"/>
            </a:rPr>
            <a:t>Enter Hourly Pay Rate</a:t>
          </a:r>
        </a:p>
      </xdr:txBody>
    </xdr:sp>
    <xdr:clientData/>
  </xdr:twoCellAnchor>
  <xdr:twoCellAnchor>
    <xdr:from>
      <xdr:col>5</xdr:col>
      <xdr:colOff>904875</xdr:colOff>
      <xdr:row>27</xdr:row>
      <xdr:rowOff>19050</xdr:rowOff>
    </xdr:from>
    <xdr:to>
      <xdr:col>5</xdr:col>
      <xdr:colOff>904875</xdr:colOff>
      <xdr:row>28</xdr:row>
      <xdr:rowOff>142875</xdr:rowOff>
    </xdr:to>
    <xdr:sp>
      <xdr:nvSpPr>
        <xdr:cNvPr id="5" name="Line 5"/>
        <xdr:cNvSpPr>
          <a:spLocks/>
        </xdr:cNvSpPr>
      </xdr:nvSpPr>
      <xdr:spPr>
        <a:xfrm flipV="1">
          <a:off x="6562725" y="4886325"/>
          <a:ext cx="0" cy="2952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28</xdr:row>
      <xdr:rowOff>133350</xdr:rowOff>
    </xdr:from>
    <xdr:to>
      <xdr:col>6</xdr:col>
      <xdr:colOff>142875</xdr:colOff>
      <xdr:row>31</xdr:row>
      <xdr:rowOff>76200</xdr:rowOff>
    </xdr:to>
    <xdr:sp>
      <xdr:nvSpPr>
        <xdr:cNvPr id="6" name="Text Box 6"/>
        <xdr:cNvSpPr txBox="1">
          <a:spLocks noChangeArrowheads="1"/>
        </xdr:cNvSpPr>
      </xdr:nvSpPr>
      <xdr:spPr>
        <a:xfrm>
          <a:off x="6057900" y="5172075"/>
          <a:ext cx="990600" cy="428625"/>
        </a:xfrm>
        <a:prstGeom prst="rect">
          <a:avLst/>
        </a:prstGeom>
        <a:solidFill>
          <a:srgbClr val="FFFFFF"/>
        </a:solidFill>
        <a:ln w="9525" cmpd="sng">
          <a:solidFill>
            <a:srgbClr val="993300"/>
          </a:solidFill>
          <a:headEnd type="none"/>
          <a:tailEnd type="none"/>
        </a:ln>
      </xdr:spPr>
      <xdr:txBody>
        <a:bodyPr vertOverflow="clip" wrap="square" lIns="36576" tIns="27432" rIns="36576" bIns="0"/>
        <a:p>
          <a:pPr algn="ctr">
            <a:defRPr/>
          </a:pPr>
          <a:r>
            <a:rPr lang="en-US" cap="none" sz="1000" b="0" i="0" u="none" baseline="0">
              <a:solidFill>
                <a:srgbClr val="FF0000"/>
              </a:solidFill>
              <a:latin typeface="Arial"/>
              <a:ea typeface="Arial"/>
              <a:cs typeface="Arial"/>
            </a:rPr>
            <a:t>Enter This For Pay Code 790F</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xdr:row>
      <xdr:rowOff>76200</xdr:rowOff>
    </xdr:from>
    <xdr:to>
      <xdr:col>3</xdr:col>
      <xdr:colOff>523875</xdr:colOff>
      <xdr:row>3</xdr:row>
      <xdr:rowOff>19050</xdr:rowOff>
    </xdr:to>
    <xdr:sp>
      <xdr:nvSpPr>
        <xdr:cNvPr id="1" name="Line 1"/>
        <xdr:cNvSpPr>
          <a:spLocks/>
        </xdr:cNvSpPr>
      </xdr:nvSpPr>
      <xdr:spPr>
        <a:xfrm>
          <a:off x="4191000" y="238125"/>
          <a:ext cx="0" cy="2667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1</xdr:row>
      <xdr:rowOff>76200</xdr:rowOff>
    </xdr:from>
    <xdr:to>
      <xdr:col>2</xdr:col>
      <xdr:colOff>542925</xdr:colOff>
      <xdr:row>3</xdr:row>
      <xdr:rowOff>19050</xdr:rowOff>
    </xdr:to>
    <xdr:sp>
      <xdr:nvSpPr>
        <xdr:cNvPr id="2" name="Line 2"/>
        <xdr:cNvSpPr>
          <a:spLocks/>
        </xdr:cNvSpPr>
      </xdr:nvSpPr>
      <xdr:spPr>
        <a:xfrm>
          <a:off x="3124200" y="238125"/>
          <a:ext cx="0" cy="2667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76200</xdr:rowOff>
    </xdr:from>
    <xdr:to>
      <xdr:col>2</xdr:col>
      <xdr:colOff>1066800</xdr:colOff>
      <xdr:row>1</xdr:row>
      <xdr:rowOff>104775</xdr:rowOff>
    </xdr:to>
    <xdr:sp>
      <xdr:nvSpPr>
        <xdr:cNvPr id="3" name="Text Box 3"/>
        <xdr:cNvSpPr txBox="1">
          <a:spLocks noChangeArrowheads="1"/>
        </xdr:cNvSpPr>
      </xdr:nvSpPr>
      <xdr:spPr>
        <a:xfrm>
          <a:off x="2609850" y="76200"/>
          <a:ext cx="1038225" cy="190500"/>
        </a:xfrm>
        <a:prstGeom prst="rect">
          <a:avLst/>
        </a:prstGeom>
        <a:solidFill>
          <a:srgbClr val="FFFFFF"/>
        </a:solidFill>
        <a:ln w="9525" cmpd="sng">
          <a:solidFill>
            <a:srgbClr val="993300"/>
          </a:solidFill>
          <a:headEnd type="none"/>
          <a:tailEnd type="none"/>
        </a:ln>
      </xdr:spPr>
      <xdr:txBody>
        <a:bodyPr vertOverflow="clip" wrap="square" lIns="36576" tIns="27432" rIns="36576" bIns="0"/>
        <a:p>
          <a:pPr algn="ctr">
            <a:defRPr/>
          </a:pPr>
          <a:r>
            <a:rPr lang="en-US" cap="none" sz="1000" b="0" i="0" u="none" baseline="0">
              <a:solidFill>
                <a:srgbClr val="FF0000"/>
              </a:solidFill>
              <a:latin typeface="Arial"/>
              <a:ea typeface="Arial"/>
              <a:cs typeface="Arial"/>
            </a:rPr>
            <a:t>Enter Hours</a:t>
          </a:r>
        </a:p>
      </xdr:txBody>
    </xdr:sp>
    <xdr:clientData/>
  </xdr:twoCellAnchor>
  <xdr:twoCellAnchor>
    <xdr:from>
      <xdr:col>3</xdr:col>
      <xdr:colOff>28575</xdr:colOff>
      <xdr:row>0</xdr:row>
      <xdr:rowOff>104775</xdr:rowOff>
    </xdr:from>
    <xdr:to>
      <xdr:col>3</xdr:col>
      <xdr:colOff>1333500</xdr:colOff>
      <xdr:row>1</xdr:row>
      <xdr:rowOff>104775</xdr:rowOff>
    </xdr:to>
    <xdr:sp>
      <xdr:nvSpPr>
        <xdr:cNvPr id="4" name="Text Box 4"/>
        <xdr:cNvSpPr txBox="1">
          <a:spLocks noChangeArrowheads="1"/>
        </xdr:cNvSpPr>
      </xdr:nvSpPr>
      <xdr:spPr>
        <a:xfrm>
          <a:off x="3695700" y="104775"/>
          <a:ext cx="1304925" cy="161925"/>
        </a:xfrm>
        <a:prstGeom prst="rect">
          <a:avLst/>
        </a:prstGeom>
        <a:solidFill>
          <a:srgbClr val="FFFFFF"/>
        </a:solidFill>
        <a:ln w="9525" cmpd="sng">
          <a:solidFill>
            <a:srgbClr val="993300"/>
          </a:solidFill>
          <a:headEnd type="none"/>
          <a:tailEnd type="none"/>
        </a:ln>
      </xdr:spPr>
      <xdr:txBody>
        <a:bodyPr vertOverflow="clip" wrap="square" lIns="36576" tIns="27432" rIns="36576" bIns="0"/>
        <a:p>
          <a:pPr algn="ctr">
            <a:defRPr/>
          </a:pPr>
          <a:r>
            <a:rPr lang="en-US" cap="none" sz="1000" b="0" i="0" u="none" baseline="0">
              <a:solidFill>
                <a:srgbClr val="FF0000"/>
              </a:solidFill>
              <a:latin typeface="Arial"/>
              <a:ea typeface="Arial"/>
              <a:cs typeface="Arial"/>
            </a:rPr>
            <a:t>Enter Hourly Pay Rate</a:t>
          </a:r>
        </a:p>
      </xdr:txBody>
    </xdr:sp>
    <xdr:clientData/>
  </xdr:twoCellAnchor>
  <xdr:twoCellAnchor>
    <xdr:from>
      <xdr:col>5</xdr:col>
      <xdr:colOff>904875</xdr:colOff>
      <xdr:row>6</xdr:row>
      <xdr:rowOff>19050</xdr:rowOff>
    </xdr:from>
    <xdr:to>
      <xdr:col>5</xdr:col>
      <xdr:colOff>904875</xdr:colOff>
      <xdr:row>7</xdr:row>
      <xdr:rowOff>0</xdr:rowOff>
    </xdr:to>
    <xdr:sp>
      <xdr:nvSpPr>
        <xdr:cNvPr id="5" name="Line 5"/>
        <xdr:cNvSpPr>
          <a:spLocks/>
        </xdr:cNvSpPr>
      </xdr:nvSpPr>
      <xdr:spPr>
        <a:xfrm flipV="1">
          <a:off x="6524625" y="1485900"/>
          <a:ext cx="0" cy="1524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7</xdr:row>
      <xdr:rowOff>0</xdr:rowOff>
    </xdr:from>
    <xdr:to>
      <xdr:col>6</xdr:col>
      <xdr:colOff>142875</xdr:colOff>
      <xdr:row>9</xdr:row>
      <xdr:rowOff>76200</xdr:rowOff>
    </xdr:to>
    <xdr:sp>
      <xdr:nvSpPr>
        <xdr:cNvPr id="6" name="Text Box 6"/>
        <xdr:cNvSpPr txBox="1">
          <a:spLocks noChangeArrowheads="1"/>
        </xdr:cNvSpPr>
      </xdr:nvSpPr>
      <xdr:spPr>
        <a:xfrm>
          <a:off x="6019800" y="1638300"/>
          <a:ext cx="990600" cy="400050"/>
        </a:xfrm>
        <a:prstGeom prst="rect">
          <a:avLst/>
        </a:prstGeom>
        <a:solidFill>
          <a:srgbClr val="FFFFFF"/>
        </a:solidFill>
        <a:ln w="9525" cmpd="sng">
          <a:solidFill>
            <a:srgbClr val="993300"/>
          </a:solidFill>
          <a:headEnd type="none"/>
          <a:tailEnd type="none"/>
        </a:ln>
      </xdr:spPr>
      <xdr:txBody>
        <a:bodyPr vertOverflow="clip" wrap="square" lIns="36576" tIns="27432" rIns="36576" bIns="0"/>
        <a:p>
          <a:pPr algn="ctr">
            <a:defRPr/>
          </a:pPr>
          <a:r>
            <a:rPr lang="en-US" cap="none" sz="1000" b="0" i="0" u="none" baseline="0">
              <a:solidFill>
                <a:srgbClr val="FF0000"/>
              </a:solidFill>
              <a:latin typeface="Arial"/>
              <a:ea typeface="Arial"/>
              <a:cs typeface="Arial"/>
            </a:rPr>
            <a:t>Enter This For Pay Code 790H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91"/>
  <sheetViews>
    <sheetView tabSelected="1" zoomScale="70" zoomScaleNormal="70" workbookViewId="0" topLeftCell="A31">
      <selection activeCell="C37" sqref="C37"/>
    </sheetView>
  </sheetViews>
  <sheetFormatPr defaultColWidth="9.140625" defaultRowHeight="0" customHeight="1" zeroHeight="1"/>
  <cols>
    <col min="1" max="1" width="8.8515625" style="0" customWidth="1"/>
    <col min="2" max="2" width="11.7109375" style="0" customWidth="1"/>
    <col min="3" max="3" width="36.28125" style="0" customWidth="1"/>
    <col min="4" max="4" width="28.28125" style="0" customWidth="1"/>
    <col min="5" max="5" width="60.7109375" style="85" customWidth="1"/>
    <col min="6" max="7" width="30.7109375" style="27" customWidth="1"/>
    <col min="8" max="8" width="36.28125" style="4" bestFit="1" customWidth="1"/>
    <col min="9" max="9" width="29.8515625" style="0" hidden="1" customWidth="1"/>
    <col min="10" max="10" width="9.140625" style="0" hidden="1" customWidth="1"/>
    <col min="11" max="11" width="76.57421875" style="0" hidden="1" customWidth="1"/>
    <col min="12" max="12" width="52.8515625" style="36" customWidth="1"/>
    <col min="13" max="13" width="11.57421875" style="0" hidden="1" customWidth="1"/>
    <col min="14" max="14" width="12.8515625" style="0" customWidth="1"/>
    <col min="15" max="15" width="18.8515625" style="0" customWidth="1"/>
    <col min="16" max="17" width="28.28125" style="0" customWidth="1"/>
  </cols>
  <sheetData>
    <row r="1" spans="1:12" s="23" customFormat="1" ht="27" customHeight="1">
      <c r="A1" s="91" t="s">
        <v>393</v>
      </c>
      <c r="B1" s="91"/>
      <c r="C1" s="91"/>
      <c r="D1" s="91"/>
      <c r="E1" s="91"/>
      <c r="G1" s="106"/>
      <c r="H1" s="106" t="s">
        <v>399</v>
      </c>
      <c r="L1" s="33"/>
    </row>
    <row r="2" spans="1:12" s="23" customFormat="1" ht="27" customHeight="1">
      <c r="A2" s="143" t="s">
        <v>394</v>
      </c>
      <c r="B2" s="143"/>
      <c r="C2" s="143"/>
      <c r="D2" s="143"/>
      <c r="E2" s="143"/>
      <c r="F2" s="91"/>
      <c r="G2" s="91"/>
      <c r="H2" s="91"/>
      <c r="L2" s="33"/>
    </row>
    <row r="3" spans="1:12" s="23" customFormat="1" ht="27" customHeight="1" thickBot="1">
      <c r="A3" s="144" t="s">
        <v>395</v>
      </c>
      <c r="B3" s="144"/>
      <c r="C3" s="144"/>
      <c r="D3" s="144"/>
      <c r="E3" s="144"/>
      <c r="F3" s="92"/>
      <c r="G3" s="92"/>
      <c r="H3" s="92"/>
      <c r="L3" s="33"/>
    </row>
    <row r="4" spans="1:12" s="23" customFormat="1" ht="20.25">
      <c r="A4" s="91" t="s">
        <v>400</v>
      </c>
      <c r="B4" s="91"/>
      <c r="C4" s="91"/>
      <c r="D4" s="91"/>
      <c r="E4" s="91"/>
      <c r="F4" s="91"/>
      <c r="G4" s="91"/>
      <c r="H4" s="91"/>
      <c r="L4" s="33"/>
    </row>
    <row r="5" spans="1:12" s="23" customFormat="1" ht="41.25" customHeight="1">
      <c r="A5" s="145" t="s">
        <v>427</v>
      </c>
      <c r="B5" s="145"/>
      <c r="C5" s="145"/>
      <c r="D5" s="145"/>
      <c r="E5" s="145"/>
      <c r="F5" s="96"/>
      <c r="G5" s="138" t="s">
        <v>428</v>
      </c>
      <c r="H5" s="138"/>
      <c r="L5" s="90"/>
    </row>
    <row r="6" spans="1:12" s="23" customFormat="1" ht="41.25" customHeight="1">
      <c r="A6" s="145"/>
      <c r="B6" s="145"/>
      <c r="C6" s="145"/>
      <c r="D6" s="145"/>
      <c r="E6" s="145"/>
      <c r="F6" s="96"/>
      <c r="G6" s="93" t="s">
        <v>426</v>
      </c>
      <c r="H6" s="91"/>
      <c r="L6" s="90"/>
    </row>
    <row r="7" spans="1:12" s="23" customFormat="1" ht="41.25" customHeight="1" thickBot="1">
      <c r="A7" s="146"/>
      <c r="B7" s="146"/>
      <c r="C7" s="146"/>
      <c r="D7" s="146"/>
      <c r="E7" s="146"/>
      <c r="F7" s="97"/>
      <c r="G7" s="97"/>
      <c r="H7" s="99"/>
      <c r="L7" s="90"/>
    </row>
    <row r="8" spans="1:12" s="23" customFormat="1" ht="16.5" customHeight="1">
      <c r="A8" s="86"/>
      <c r="B8" s="86"/>
      <c r="C8" s="86"/>
      <c r="D8" s="86"/>
      <c r="E8" s="86"/>
      <c r="F8" s="72"/>
      <c r="G8" s="72"/>
      <c r="H8" s="98"/>
      <c r="L8" s="90"/>
    </row>
    <row r="9" spans="1:12" s="24" customFormat="1" ht="25.5" customHeight="1">
      <c r="A9" s="141" t="s">
        <v>398</v>
      </c>
      <c r="B9" s="141"/>
      <c r="C9" s="101" t="s">
        <v>401</v>
      </c>
      <c r="D9" s="100"/>
      <c r="E9" s="102" t="s">
        <v>154</v>
      </c>
      <c r="F9" s="147" t="str">
        <f>IF(AND(G35&lt;&gt;"",F10=""),IF(ISNA(VLOOKUP("Yes",I13:I32,1,FALSE)),IF(OR(FORM!H34="",FORM!H35="",FORM!H36="",FORM!G34="",FORM!G35="",FORM!G36=""),"No - Complete EIN and Signatures on FORM tab","Yes"),"No - Complete Additional Info cells on FORM tab"),"No - Must have proper Validator in Cell G35 ON FORM tab")</f>
        <v>No - Must have proper Validator in Cell G35 ON FORM tab</v>
      </c>
      <c r="G9" s="148"/>
      <c r="H9" s="148"/>
      <c r="L9" s="34"/>
    </row>
    <row r="10" spans="1:12" s="24" customFormat="1" ht="27.75" customHeight="1" thickBot="1">
      <c r="A10" s="142"/>
      <c r="B10" s="142"/>
      <c r="C10" s="104"/>
      <c r="D10" s="103"/>
      <c r="E10" s="105"/>
      <c r="F10" s="139" t="str">
        <f>IF(G34=G35,"Validator and Preparer must be different individuals","")</f>
        <v>Validator and Preparer must be different individuals</v>
      </c>
      <c r="G10" s="139"/>
      <c r="H10" s="139"/>
      <c r="L10" s="34"/>
    </row>
    <row r="11" spans="1:12" s="87" customFormat="1" ht="12.75" customHeight="1">
      <c r="A11" s="94"/>
      <c r="B11" s="94"/>
      <c r="C11" s="94"/>
      <c r="D11" s="94"/>
      <c r="E11" s="95"/>
      <c r="F11" s="95"/>
      <c r="G11" s="95"/>
      <c r="H11" s="95"/>
      <c r="L11" s="89"/>
    </row>
    <row r="12" spans="1:13" s="25" customFormat="1" ht="60.75">
      <c r="A12" s="109" t="s">
        <v>0</v>
      </c>
      <c r="B12" s="110" t="s">
        <v>1</v>
      </c>
      <c r="C12" s="110" t="s">
        <v>429</v>
      </c>
      <c r="D12" s="110" t="s">
        <v>2</v>
      </c>
      <c r="E12" s="88" t="s">
        <v>3</v>
      </c>
      <c r="F12" s="140" t="s">
        <v>4</v>
      </c>
      <c r="G12" s="140"/>
      <c r="H12" s="122" t="s">
        <v>5</v>
      </c>
      <c r="I12" s="25" t="s">
        <v>142</v>
      </c>
      <c r="L12" s="25" t="s">
        <v>168</v>
      </c>
      <c r="M12" s="25" t="s">
        <v>169</v>
      </c>
    </row>
    <row r="13" spans="1:12" s="23" customFormat="1" ht="66" customHeight="1">
      <c r="A13" s="111">
        <v>1</v>
      </c>
      <c r="B13" s="112"/>
      <c r="C13" s="112"/>
      <c r="D13" s="112"/>
      <c r="E13" s="107" t="s">
        <v>119</v>
      </c>
      <c r="F13" s="129"/>
      <c r="G13" s="130"/>
      <c r="H13" s="123" t="str">
        <f>VLOOKUP($E13,REASONS!$B$1:$C$19,2,FALSE)</f>
        <v>NONE</v>
      </c>
      <c r="I13" s="26" t="str">
        <f>IF((AND(H13&lt;&gt;"NONE",ISBLANK(F13))),"Yes","No")</f>
        <v>No</v>
      </c>
      <c r="K13" s="23" t="str">
        <f>E13</f>
        <v>SELECT A REASON</v>
      </c>
      <c r="L13" s="35">
        <f>VLOOKUP($E13,REASONS!$B$1:$D$19,3,FALSE)</f>
        <v>0</v>
      </c>
    </row>
    <row r="14" spans="1:12" s="23" customFormat="1" ht="66" customHeight="1">
      <c r="A14" s="111">
        <v>2</v>
      </c>
      <c r="B14" s="112"/>
      <c r="C14" s="112"/>
      <c r="D14" s="112"/>
      <c r="E14" s="82" t="s">
        <v>119</v>
      </c>
      <c r="F14" s="129"/>
      <c r="G14" s="130"/>
      <c r="H14" s="123" t="str">
        <f>VLOOKUP($E14,REASONS!$B$1:$C$19,2,FALSE)</f>
        <v>NONE</v>
      </c>
      <c r="I14" s="26" t="str">
        <f aca="true" t="shared" si="0" ref="I14:I32">IF((AND(H14&lt;&gt;"NONE",ISBLANK(F14))),"Yes","No")</f>
        <v>No</v>
      </c>
      <c r="K14" s="23" t="str">
        <f aca="true" t="shared" si="1" ref="K14:K30">E14</f>
        <v>SELECT A REASON</v>
      </c>
      <c r="L14" s="35">
        <f>VLOOKUP($E14,REASONS!$B$1:$D$19,3,FALSE)</f>
        <v>0</v>
      </c>
    </row>
    <row r="15" spans="1:12" s="23" customFormat="1" ht="66" customHeight="1">
      <c r="A15" s="111">
        <v>3</v>
      </c>
      <c r="B15" s="112"/>
      <c r="C15" s="112"/>
      <c r="D15" s="112"/>
      <c r="E15" s="82" t="s">
        <v>119</v>
      </c>
      <c r="F15" s="129"/>
      <c r="G15" s="130"/>
      <c r="H15" s="123" t="str">
        <f>VLOOKUP($E15,REASONS!$B$1:$C$19,2,FALSE)</f>
        <v>NONE</v>
      </c>
      <c r="I15" s="26" t="str">
        <f t="shared" si="0"/>
        <v>No</v>
      </c>
      <c r="K15" s="23" t="str">
        <f t="shared" si="1"/>
        <v>SELECT A REASON</v>
      </c>
      <c r="L15" s="35">
        <f>VLOOKUP($E15,REASONS!$B$1:$D$19,3,FALSE)</f>
        <v>0</v>
      </c>
    </row>
    <row r="16" spans="1:12" ht="66" customHeight="1">
      <c r="A16" s="111">
        <v>4</v>
      </c>
      <c r="B16" s="112"/>
      <c r="C16" s="112"/>
      <c r="D16" s="112"/>
      <c r="E16" s="83" t="s">
        <v>119</v>
      </c>
      <c r="F16" s="129"/>
      <c r="G16" s="130"/>
      <c r="H16" s="123" t="str">
        <f>VLOOKUP($E16,REASONS!$B$1:$C$19,2,FALSE)</f>
        <v>NONE</v>
      </c>
      <c r="I16" s="26" t="str">
        <f t="shared" si="0"/>
        <v>No</v>
      </c>
      <c r="K16" s="23" t="str">
        <f t="shared" si="1"/>
        <v>SELECT A REASON</v>
      </c>
      <c r="L16" s="35">
        <f>VLOOKUP($E16,REASONS!$B$1:$D$19,3,FALSE)</f>
        <v>0</v>
      </c>
    </row>
    <row r="17" spans="1:12" ht="66" customHeight="1">
      <c r="A17" s="111">
        <v>5</v>
      </c>
      <c r="B17" s="112"/>
      <c r="C17" s="112"/>
      <c r="D17" s="112"/>
      <c r="E17" s="83" t="s">
        <v>119</v>
      </c>
      <c r="F17" s="129"/>
      <c r="G17" s="130"/>
      <c r="H17" s="123" t="str">
        <f>VLOOKUP($E17,REASONS!$B$1:$C$19,2,FALSE)</f>
        <v>NONE</v>
      </c>
      <c r="I17" s="26" t="str">
        <f t="shared" si="0"/>
        <v>No</v>
      </c>
      <c r="K17" s="23" t="str">
        <f t="shared" si="1"/>
        <v>SELECT A REASON</v>
      </c>
      <c r="L17" s="35">
        <f>VLOOKUP($E17,REASONS!$B$1:$D$19,3,FALSE)</f>
        <v>0</v>
      </c>
    </row>
    <row r="18" spans="1:12" ht="66" customHeight="1">
      <c r="A18" s="111">
        <v>6</v>
      </c>
      <c r="B18" s="112"/>
      <c r="C18" s="112"/>
      <c r="D18" s="112"/>
      <c r="E18" s="83" t="s">
        <v>119</v>
      </c>
      <c r="F18" s="129"/>
      <c r="G18" s="130"/>
      <c r="H18" s="123" t="str">
        <f>VLOOKUP($E18,REASONS!$B$1:$C$19,2,FALSE)</f>
        <v>NONE</v>
      </c>
      <c r="I18" s="26" t="str">
        <f t="shared" si="0"/>
        <v>No</v>
      </c>
      <c r="K18" s="23" t="str">
        <f t="shared" si="1"/>
        <v>SELECT A REASON</v>
      </c>
      <c r="L18" s="35">
        <f>VLOOKUP($E18,REASONS!$B$1:$D$19,3,FALSE)</f>
        <v>0</v>
      </c>
    </row>
    <row r="19" spans="1:12" ht="66" customHeight="1">
      <c r="A19" s="111">
        <v>7</v>
      </c>
      <c r="B19" s="112"/>
      <c r="C19" s="112"/>
      <c r="D19" s="112"/>
      <c r="E19" s="83" t="s">
        <v>119</v>
      </c>
      <c r="F19" s="129"/>
      <c r="G19" s="130"/>
      <c r="H19" s="123" t="str">
        <f>VLOOKUP($E19,REASONS!$B$1:$C$19,2,FALSE)</f>
        <v>NONE</v>
      </c>
      <c r="I19" s="26" t="str">
        <f t="shared" si="0"/>
        <v>No</v>
      </c>
      <c r="K19" s="23" t="str">
        <f>E19</f>
        <v>SELECT A REASON</v>
      </c>
      <c r="L19" s="35">
        <f>VLOOKUP($E19,REASONS!$B$1:$D$19,3,FALSE)</f>
        <v>0</v>
      </c>
    </row>
    <row r="20" spans="1:12" ht="66" customHeight="1">
      <c r="A20" s="111">
        <v>8</v>
      </c>
      <c r="B20" s="112"/>
      <c r="C20" s="112"/>
      <c r="D20" s="112"/>
      <c r="E20" s="83" t="s">
        <v>119</v>
      </c>
      <c r="F20" s="129"/>
      <c r="G20" s="130"/>
      <c r="H20" s="123" t="str">
        <f>VLOOKUP($E20,REASONS!$B$1:$C$19,2,FALSE)</f>
        <v>NONE</v>
      </c>
      <c r="I20" s="26" t="str">
        <f t="shared" si="0"/>
        <v>No</v>
      </c>
      <c r="K20" s="23" t="str">
        <f t="shared" si="1"/>
        <v>SELECT A REASON</v>
      </c>
      <c r="L20" s="35">
        <f>VLOOKUP($E20,REASONS!$B$1:$D$19,3,FALSE)</f>
        <v>0</v>
      </c>
    </row>
    <row r="21" spans="1:12" ht="66" customHeight="1">
      <c r="A21" s="111">
        <v>9</v>
      </c>
      <c r="B21" s="112"/>
      <c r="C21" s="112"/>
      <c r="D21" s="112"/>
      <c r="E21" s="83" t="s">
        <v>119</v>
      </c>
      <c r="F21" s="129"/>
      <c r="G21" s="130"/>
      <c r="H21" s="123" t="str">
        <f>VLOOKUP($E21,REASONS!$B$1:$C$19,2,FALSE)</f>
        <v>NONE</v>
      </c>
      <c r="I21" s="26" t="str">
        <f t="shared" si="0"/>
        <v>No</v>
      </c>
      <c r="K21" s="23" t="str">
        <f t="shared" si="1"/>
        <v>SELECT A REASON</v>
      </c>
      <c r="L21" s="35">
        <f>VLOOKUP($E21,REASONS!$B$1:$D$19,3,FALSE)</f>
        <v>0</v>
      </c>
    </row>
    <row r="22" spans="1:12" ht="66" customHeight="1">
      <c r="A22" s="111">
        <v>10</v>
      </c>
      <c r="B22" s="112"/>
      <c r="C22" s="112"/>
      <c r="D22" s="112"/>
      <c r="E22" s="83" t="s">
        <v>119</v>
      </c>
      <c r="F22" s="129"/>
      <c r="G22" s="130"/>
      <c r="H22" s="123" t="str">
        <f>VLOOKUP($E22,REASONS!$B$1:$C$19,2,FALSE)</f>
        <v>NONE</v>
      </c>
      <c r="I22" s="26" t="str">
        <f t="shared" si="0"/>
        <v>No</v>
      </c>
      <c r="K22" s="23" t="str">
        <f t="shared" si="1"/>
        <v>SELECT A REASON</v>
      </c>
      <c r="L22" s="35">
        <f>VLOOKUP($E22,REASONS!$B$1:$D$19,3,FALSE)</f>
        <v>0</v>
      </c>
    </row>
    <row r="23" spans="1:12" ht="66" customHeight="1">
      <c r="A23" s="111">
        <v>11</v>
      </c>
      <c r="B23" s="112"/>
      <c r="C23" s="112"/>
      <c r="D23" s="112"/>
      <c r="E23" s="83" t="s">
        <v>119</v>
      </c>
      <c r="F23" s="129"/>
      <c r="G23" s="130"/>
      <c r="H23" s="123" t="str">
        <f>VLOOKUP($E23,REASONS!$B$1:$C$19,2,FALSE)</f>
        <v>NONE</v>
      </c>
      <c r="I23" s="26" t="str">
        <f t="shared" si="0"/>
        <v>No</v>
      </c>
      <c r="K23" s="23" t="str">
        <f t="shared" si="1"/>
        <v>SELECT A REASON</v>
      </c>
      <c r="L23" s="35">
        <f>VLOOKUP($E23,REASONS!$B$1:$D$19,3,FALSE)</f>
        <v>0</v>
      </c>
    </row>
    <row r="24" spans="1:12" ht="66" customHeight="1">
      <c r="A24" s="111">
        <v>12</v>
      </c>
      <c r="B24" s="112"/>
      <c r="C24" s="112"/>
      <c r="D24" s="112"/>
      <c r="E24" s="83" t="s">
        <v>119</v>
      </c>
      <c r="F24" s="129"/>
      <c r="G24" s="130"/>
      <c r="H24" s="123" t="str">
        <f>VLOOKUP($E24,REASONS!$B$1:$C$19,2,FALSE)</f>
        <v>NONE</v>
      </c>
      <c r="I24" s="26" t="str">
        <f t="shared" si="0"/>
        <v>No</v>
      </c>
      <c r="K24" s="23" t="str">
        <f t="shared" si="1"/>
        <v>SELECT A REASON</v>
      </c>
      <c r="L24" s="35">
        <f>VLOOKUP($E24,REASONS!$B$1:$D$19,3,FALSE)</f>
        <v>0</v>
      </c>
    </row>
    <row r="25" spans="1:12" ht="66" customHeight="1">
      <c r="A25" s="111">
        <v>13</v>
      </c>
      <c r="B25" s="112"/>
      <c r="C25" s="112"/>
      <c r="D25" s="112"/>
      <c r="E25" s="83" t="s">
        <v>119</v>
      </c>
      <c r="F25" s="129"/>
      <c r="G25" s="130"/>
      <c r="H25" s="123" t="str">
        <f>VLOOKUP($E25,REASONS!$B$1:$C$19,2,FALSE)</f>
        <v>NONE</v>
      </c>
      <c r="I25" s="26" t="str">
        <f t="shared" si="0"/>
        <v>No</v>
      </c>
      <c r="K25" s="23" t="str">
        <f t="shared" si="1"/>
        <v>SELECT A REASON</v>
      </c>
      <c r="L25" s="35">
        <f>VLOOKUP($E25,REASONS!$B$1:$D$19,3,FALSE)</f>
        <v>0</v>
      </c>
    </row>
    <row r="26" spans="1:12" ht="66" customHeight="1">
      <c r="A26" s="111">
        <v>14</v>
      </c>
      <c r="B26" s="112"/>
      <c r="C26" s="112"/>
      <c r="D26" s="112"/>
      <c r="E26" s="83" t="s">
        <v>119</v>
      </c>
      <c r="F26" s="129"/>
      <c r="G26" s="130"/>
      <c r="H26" s="123" t="str">
        <f>VLOOKUP($E26,REASONS!$B$1:$C$19,2,FALSE)</f>
        <v>NONE</v>
      </c>
      <c r="I26" s="26" t="str">
        <f t="shared" si="0"/>
        <v>No</v>
      </c>
      <c r="K26" s="23" t="str">
        <f t="shared" si="1"/>
        <v>SELECT A REASON</v>
      </c>
      <c r="L26" s="35">
        <f>VLOOKUP($E26,REASONS!$B$1:$D$19,3,FALSE)</f>
        <v>0</v>
      </c>
    </row>
    <row r="27" spans="1:12" ht="66" customHeight="1">
      <c r="A27" s="111">
        <v>15</v>
      </c>
      <c r="B27" s="112"/>
      <c r="C27" s="112"/>
      <c r="D27" s="112"/>
      <c r="E27" s="83" t="s">
        <v>119</v>
      </c>
      <c r="F27" s="129"/>
      <c r="G27" s="130"/>
      <c r="H27" s="123" t="str">
        <f>VLOOKUP($E27,REASONS!$B$1:$C$19,2,FALSE)</f>
        <v>NONE</v>
      </c>
      <c r="I27" s="26" t="str">
        <f t="shared" si="0"/>
        <v>No</v>
      </c>
      <c r="K27" s="23" t="str">
        <f t="shared" si="1"/>
        <v>SELECT A REASON</v>
      </c>
      <c r="L27" s="35">
        <f>VLOOKUP($E27,REASONS!$B$1:$D$19,3,FALSE)</f>
        <v>0</v>
      </c>
    </row>
    <row r="28" spans="1:12" ht="66" customHeight="1">
      <c r="A28" s="111">
        <v>16</v>
      </c>
      <c r="B28" s="112"/>
      <c r="C28" s="112"/>
      <c r="D28" s="112"/>
      <c r="E28" s="83" t="s">
        <v>119</v>
      </c>
      <c r="F28" s="129"/>
      <c r="G28" s="130"/>
      <c r="H28" s="123" t="str">
        <f>VLOOKUP($E28,REASONS!$B$1:$C$19,2,FALSE)</f>
        <v>NONE</v>
      </c>
      <c r="I28" s="26" t="str">
        <f t="shared" si="0"/>
        <v>No</v>
      </c>
      <c r="K28" s="23" t="str">
        <f t="shared" si="1"/>
        <v>SELECT A REASON</v>
      </c>
      <c r="L28" s="35">
        <f>VLOOKUP($E28,REASONS!$B$1:$D$19,3,FALSE)</f>
        <v>0</v>
      </c>
    </row>
    <row r="29" spans="1:12" ht="66" customHeight="1">
      <c r="A29" s="111">
        <v>17</v>
      </c>
      <c r="B29" s="112"/>
      <c r="C29" s="112"/>
      <c r="D29" s="112"/>
      <c r="E29" s="83" t="s">
        <v>119</v>
      </c>
      <c r="F29" s="129"/>
      <c r="G29" s="130"/>
      <c r="H29" s="123" t="str">
        <f>VLOOKUP($E29,REASONS!$B$1:$C$19,2,FALSE)</f>
        <v>NONE</v>
      </c>
      <c r="I29" s="26" t="str">
        <f t="shared" si="0"/>
        <v>No</v>
      </c>
      <c r="K29" s="23" t="str">
        <f t="shared" si="1"/>
        <v>SELECT A REASON</v>
      </c>
      <c r="L29" s="35">
        <f>VLOOKUP($E29,REASONS!$B$1:$D$19,3,FALSE)</f>
        <v>0</v>
      </c>
    </row>
    <row r="30" spans="1:12" ht="66" customHeight="1">
      <c r="A30" s="111">
        <v>18</v>
      </c>
      <c r="B30" s="112"/>
      <c r="C30" s="112"/>
      <c r="D30" s="112"/>
      <c r="E30" s="83" t="s">
        <v>119</v>
      </c>
      <c r="F30" s="129"/>
      <c r="G30" s="130"/>
      <c r="H30" s="123" t="str">
        <f>VLOOKUP($E30,REASONS!$B$1:$C$19,2,FALSE)</f>
        <v>NONE</v>
      </c>
      <c r="I30" s="26" t="str">
        <f t="shared" si="0"/>
        <v>No</v>
      </c>
      <c r="K30" s="23" t="str">
        <f t="shared" si="1"/>
        <v>SELECT A REASON</v>
      </c>
      <c r="L30" s="35">
        <f>VLOOKUP($E30,REASONS!$B$1:$D$19,3,FALSE)</f>
        <v>0</v>
      </c>
    </row>
    <row r="31" spans="1:12" ht="66" customHeight="1">
      <c r="A31" s="111">
        <v>19</v>
      </c>
      <c r="B31" s="112"/>
      <c r="C31" s="112"/>
      <c r="D31" s="112"/>
      <c r="E31" s="83" t="s">
        <v>119</v>
      </c>
      <c r="F31" s="129"/>
      <c r="G31" s="130"/>
      <c r="H31" s="123" t="str">
        <f>VLOOKUP($E31,REASONS!$B$1:$C$19,2,FALSE)</f>
        <v>NONE</v>
      </c>
      <c r="I31" s="26" t="str">
        <f t="shared" si="0"/>
        <v>No</v>
      </c>
      <c r="L31" s="35">
        <f>VLOOKUP($E31,REASONS!$B$1:$D$19,3,FALSE)</f>
        <v>0</v>
      </c>
    </row>
    <row r="32" spans="1:12" ht="66" customHeight="1" thickBot="1">
      <c r="A32" s="111">
        <v>20</v>
      </c>
      <c r="B32" s="113"/>
      <c r="C32" s="113"/>
      <c r="D32" s="113"/>
      <c r="E32" s="83" t="s">
        <v>119</v>
      </c>
      <c r="F32" s="131"/>
      <c r="G32" s="132"/>
      <c r="H32" s="124" t="str">
        <f>VLOOKUP($E32,REASONS!$B$1:$C$19,2,FALSE)</f>
        <v>NONE</v>
      </c>
      <c r="I32" s="26" t="str">
        <f t="shared" si="0"/>
        <v>No</v>
      </c>
      <c r="L32" s="35">
        <f>VLOOKUP($E32,REASONS!$B$1:$D$19,3,FALSE)</f>
        <v>0</v>
      </c>
    </row>
    <row r="33" spans="1:12" ht="21" thickBot="1">
      <c r="A33" s="38"/>
      <c r="B33" s="48"/>
      <c r="C33" s="49"/>
      <c r="D33" s="48"/>
      <c r="E33" s="84"/>
      <c r="F33" s="114" t="s">
        <v>156</v>
      </c>
      <c r="G33" s="115" t="s">
        <v>1</v>
      </c>
      <c r="H33" s="125" t="s">
        <v>242</v>
      </c>
      <c r="I33" s="26"/>
      <c r="L33" s="39"/>
    </row>
    <row r="34" spans="1:12" ht="69.75" customHeight="1" thickBot="1">
      <c r="A34" s="135" t="s">
        <v>245</v>
      </c>
      <c r="B34" s="136"/>
      <c r="C34" s="136"/>
      <c r="D34" s="136"/>
      <c r="E34" s="136"/>
      <c r="F34" s="116"/>
      <c r="G34" s="117"/>
      <c r="H34" s="126"/>
      <c r="I34" s="40"/>
      <c r="J34" s="41"/>
      <c r="K34" s="41"/>
      <c r="L34" s="50" t="s">
        <v>170</v>
      </c>
    </row>
    <row r="35" spans="1:12" ht="69.75" customHeight="1" thickBot="1">
      <c r="A35" s="135" t="s">
        <v>431</v>
      </c>
      <c r="B35" s="136"/>
      <c r="C35" s="136"/>
      <c r="D35" s="136"/>
      <c r="E35" s="137"/>
      <c r="F35" s="118"/>
      <c r="G35" s="119"/>
      <c r="H35" s="127"/>
      <c r="I35" s="40"/>
      <c r="J35" s="41"/>
      <c r="K35" s="41"/>
      <c r="L35" s="50" t="s">
        <v>170</v>
      </c>
    </row>
    <row r="36" spans="1:17" ht="73.5" customHeight="1" thickBot="1">
      <c r="A36" s="133" t="s">
        <v>246</v>
      </c>
      <c r="B36" s="134"/>
      <c r="C36" s="134"/>
      <c r="D36" s="134"/>
      <c r="E36" s="134"/>
      <c r="F36" s="120"/>
      <c r="G36" s="121"/>
      <c r="H36" s="128"/>
      <c r="L36" s="50" t="s">
        <v>170</v>
      </c>
      <c r="M36" s="44"/>
      <c r="N36" s="45"/>
      <c r="O36" s="46"/>
      <c r="Q36" s="32"/>
    </row>
    <row r="37" spans="1:15" ht="16.5">
      <c r="A37" s="51" t="s">
        <v>434</v>
      </c>
      <c r="L37" s="43"/>
      <c r="M37" s="42"/>
      <c r="N37" s="42"/>
      <c r="O37" s="42"/>
    </row>
    <row r="38" spans="12:15" ht="12.75">
      <c r="L38" s="43"/>
      <c r="M38" s="47"/>
      <c r="N38" s="47"/>
      <c r="O38" s="47"/>
    </row>
    <row r="39" spans="12:15" ht="12.75">
      <c r="L39" s="43"/>
      <c r="M39" s="47"/>
      <c r="N39" s="47"/>
      <c r="O39" s="47"/>
    </row>
    <row r="40" spans="12:15" ht="12.75">
      <c r="L40" s="43"/>
      <c r="M40" s="47"/>
      <c r="N40" s="47"/>
      <c r="O40" s="47"/>
    </row>
    <row r="41" spans="12:13" ht="16.5">
      <c r="L41" s="37"/>
      <c r="M41" s="31"/>
    </row>
    <row r="42" ht="12.75"/>
    <row r="43" ht="12.75"/>
    <row r="44" ht="12.75"/>
    <row r="45" ht="12.75"/>
    <row r="46" ht="12.75"/>
    <row r="47" ht="12.75"/>
    <row r="48" ht="12.75"/>
    <row r="49" ht="12.75"/>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c r="E91" s="85">
        <v>1</v>
      </c>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sheetProtection selectLockedCells="1"/>
  <mergeCells count="32">
    <mergeCell ref="G5:H5"/>
    <mergeCell ref="F10:H10"/>
    <mergeCell ref="F12:G12"/>
    <mergeCell ref="A9:B9"/>
    <mergeCell ref="A10:B10"/>
    <mergeCell ref="A2:E2"/>
    <mergeCell ref="A3:E3"/>
    <mergeCell ref="A5:E7"/>
    <mergeCell ref="F9:H9"/>
    <mergeCell ref="F14:G14"/>
    <mergeCell ref="F15:G15"/>
    <mergeCell ref="F16:G16"/>
    <mergeCell ref="F17:G17"/>
    <mergeCell ref="F13:G13"/>
    <mergeCell ref="F22:G22"/>
    <mergeCell ref="F18:G18"/>
    <mergeCell ref="F19:G19"/>
    <mergeCell ref="F20:G20"/>
    <mergeCell ref="F21:G21"/>
    <mergeCell ref="F27:G27"/>
    <mergeCell ref="F28:G28"/>
    <mergeCell ref="F26:G26"/>
    <mergeCell ref="F23:G23"/>
    <mergeCell ref="F24:G24"/>
    <mergeCell ref="F25:G25"/>
    <mergeCell ref="F29:G29"/>
    <mergeCell ref="F30:G30"/>
    <mergeCell ref="F31:G31"/>
    <mergeCell ref="F32:G32"/>
    <mergeCell ref="A36:E36"/>
    <mergeCell ref="A34:E34"/>
    <mergeCell ref="A35:E35"/>
  </mergeCells>
  <conditionalFormatting sqref="H13:H32">
    <cfRule type="expression" priority="1" dxfId="8" stopIfTrue="1">
      <formula>$I13="No"</formula>
    </cfRule>
    <cfRule type="expression" priority="2" dxfId="0" stopIfTrue="1">
      <formula>$I13="Yes"</formula>
    </cfRule>
  </conditionalFormatting>
  <conditionalFormatting sqref="F13:F32">
    <cfRule type="expression" priority="3" dxfId="6" stopIfTrue="1">
      <formula>H13=""</formula>
    </cfRule>
  </conditionalFormatting>
  <conditionalFormatting sqref="L13:L33">
    <cfRule type="expression" priority="4" dxfId="5" stopIfTrue="1">
      <formula>$I13="No"</formula>
    </cfRule>
    <cfRule type="expression" priority="5" dxfId="0" stopIfTrue="1">
      <formula>$I13="Yes"</formula>
    </cfRule>
  </conditionalFormatting>
  <conditionalFormatting sqref="E13">
    <cfRule type="cellIs" priority="6" dxfId="3" operator="greaterThan" stopIfTrue="1">
      <formula>0</formula>
    </cfRule>
  </conditionalFormatting>
  <conditionalFormatting sqref="F10:F11">
    <cfRule type="cellIs" priority="7" dxfId="2" operator="notEqual" stopIfTrue="1">
      <formula>""</formula>
    </cfRule>
  </conditionalFormatting>
  <conditionalFormatting sqref="F9">
    <cfRule type="cellIs" priority="8" dxfId="1" operator="equal" stopIfTrue="1">
      <formula>"Yes"</formula>
    </cfRule>
  </conditionalFormatting>
  <dataValidations count="2">
    <dataValidation type="whole" allowBlank="1" showInputMessage="1" showErrorMessage="1" errorTitle="Error" error="Must be a whole number" sqref="B14:B33">
      <formula1>20000</formula1>
      <formula2>200000</formula2>
    </dataValidation>
    <dataValidation allowBlank="1" showInputMessage="1" showErrorMessage="1" errorTitle="Error" error="Must be a whole number" sqref="B13"/>
  </dataValidations>
  <printOptions horizontalCentered="1" verticalCentered="1"/>
  <pageMargins left="0.25" right="0.25" top="0.5" bottom="0.5" header="0.3" footer="0.3"/>
  <pageSetup fitToHeight="1" fitToWidth="1" horizontalDpi="600" verticalDpi="600" orientation="portrait" scale="39" r:id="rId2"/>
  <headerFooter alignWithMargins="0">
    <oddHeader>&amp;L&amp;D &amp;T</oddHeader>
    <oddFooter>&amp;LGAO-99A (REV. 09-29-2012) DISCARD PRIOR VERSIONS
</oddFooter>
  </headerFooter>
  <drawing r:id="rId1"/>
</worksheet>
</file>

<file path=xl/worksheets/sheet2.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E9" sqref="E9"/>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N33"/>
  <sheetViews>
    <sheetView zoomScalePageLayoutView="0" workbookViewId="0" topLeftCell="A10">
      <selection activeCell="B35" sqref="B35"/>
    </sheetView>
  </sheetViews>
  <sheetFormatPr defaultColWidth="9.140625" defaultRowHeight="12.75"/>
  <cols>
    <col min="1" max="1" width="10.421875" style="0" customWidth="1"/>
    <col min="2" max="2" width="99.8515625" style="0" bestFit="1" customWidth="1"/>
  </cols>
  <sheetData>
    <row r="1" spans="1:14" ht="15.75">
      <c r="A1" s="76" t="s">
        <v>6</v>
      </c>
      <c r="B1" s="77"/>
      <c r="C1" s="77"/>
      <c r="D1" s="77"/>
      <c r="E1" s="77"/>
      <c r="F1" s="77"/>
      <c r="G1" s="77"/>
      <c r="H1" s="77"/>
      <c r="I1" s="77"/>
      <c r="J1" s="77"/>
      <c r="K1" s="77"/>
      <c r="L1" s="77"/>
      <c r="M1" s="77"/>
      <c r="N1" s="77"/>
    </row>
    <row r="2" spans="1:14" ht="15.75">
      <c r="A2" s="76" t="s">
        <v>7</v>
      </c>
      <c r="B2" s="76"/>
      <c r="C2" s="76"/>
      <c r="D2" s="76"/>
      <c r="E2" s="76"/>
      <c r="F2" s="76"/>
      <c r="G2" s="76"/>
      <c r="H2" s="76"/>
      <c r="I2" s="76"/>
      <c r="J2" s="76"/>
      <c r="K2" s="76"/>
      <c r="L2" s="76"/>
      <c r="M2" s="76"/>
      <c r="N2" s="76"/>
    </row>
    <row r="3" spans="1:14" ht="12.75">
      <c r="A3" s="73"/>
      <c r="B3" s="73"/>
      <c r="C3" s="73"/>
      <c r="D3" s="73"/>
      <c r="E3" s="73"/>
      <c r="F3" s="73"/>
      <c r="G3" s="73"/>
      <c r="H3" s="73"/>
      <c r="I3" s="73"/>
      <c r="J3" s="73"/>
      <c r="K3" s="73"/>
      <c r="L3" s="73"/>
      <c r="M3" s="73"/>
      <c r="N3" s="73"/>
    </row>
    <row r="4" spans="1:14" ht="12.75">
      <c r="A4" s="74" t="s">
        <v>369</v>
      </c>
      <c r="B4" s="73"/>
      <c r="C4" s="73"/>
      <c r="D4" s="73"/>
      <c r="E4" s="73"/>
      <c r="F4" s="73"/>
      <c r="G4" s="73"/>
      <c r="H4" s="73"/>
      <c r="I4" s="73"/>
      <c r="J4" s="73"/>
      <c r="K4" s="73"/>
      <c r="L4" s="73"/>
      <c r="M4" s="73"/>
      <c r="N4" s="73"/>
    </row>
    <row r="5" spans="1:14" ht="25.5">
      <c r="A5" s="74"/>
      <c r="B5" s="80" t="s">
        <v>392</v>
      </c>
      <c r="C5" s="73"/>
      <c r="D5" s="73"/>
      <c r="E5" s="73"/>
      <c r="F5" s="73"/>
      <c r="G5" s="73"/>
      <c r="H5" s="73"/>
      <c r="I5" s="73"/>
      <c r="J5" s="73"/>
      <c r="K5" s="73"/>
      <c r="L5" s="73"/>
      <c r="M5" s="73"/>
      <c r="N5" s="73"/>
    </row>
    <row r="6" spans="1:14" ht="25.5">
      <c r="A6" s="74"/>
      <c r="B6" s="79" t="s">
        <v>372</v>
      </c>
      <c r="C6" s="73"/>
      <c r="D6" s="73"/>
      <c r="E6" s="73"/>
      <c r="F6" s="73"/>
      <c r="G6" s="73"/>
      <c r="H6" s="73"/>
      <c r="I6" s="73"/>
      <c r="J6" s="73"/>
      <c r="K6" s="73"/>
      <c r="L6" s="73"/>
      <c r="M6" s="73"/>
      <c r="N6" s="73"/>
    </row>
    <row r="7" spans="1:14" ht="12.75">
      <c r="A7" s="74"/>
      <c r="B7" s="79"/>
      <c r="C7" s="73"/>
      <c r="D7" s="73"/>
      <c r="E7" s="73"/>
      <c r="F7" s="73"/>
      <c r="G7" s="73"/>
      <c r="H7" s="73"/>
      <c r="I7" s="73"/>
      <c r="J7" s="73"/>
      <c r="K7" s="73"/>
      <c r="L7" s="73"/>
      <c r="M7" s="73"/>
      <c r="N7" s="73"/>
    </row>
    <row r="8" spans="1:14" ht="12.75">
      <c r="A8" s="74" t="s">
        <v>373</v>
      </c>
      <c r="B8" s="74"/>
      <c r="C8" s="73"/>
      <c r="D8" s="73"/>
      <c r="E8" s="73"/>
      <c r="F8" s="73"/>
      <c r="G8" s="73"/>
      <c r="H8" s="73"/>
      <c r="I8" s="73"/>
      <c r="J8" s="73"/>
      <c r="K8" s="73"/>
      <c r="L8" s="73"/>
      <c r="M8" s="73"/>
      <c r="N8" s="73"/>
    </row>
    <row r="9" spans="1:14" ht="12.75">
      <c r="A9" s="73"/>
      <c r="B9" s="51" t="s">
        <v>396</v>
      </c>
      <c r="C9" s="73"/>
      <c r="D9" s="73"/>
      <c r="E9" s="73"/>
      <c r="F9" s="73"/>
      <c r="G9" s="73"/>
      <c r="H9" s="73"/>
      <c r="I9" s="73"/>
      <c r="J9" s="73"/>
      <c r="K9" s="73"/>
      <c r="L9" s="73"/>
      <c r="M9" s="73"/>
      <c r="N9" s="73"/>
    </row>
    <row r="10" spans="1:14" ht="25.5">
      <c r="A10" s="73"/>
      <c r="B10" s="78" t="s">
        <v>397</v>
      </c>
      <c r="C10" s="73"/>
      <c r="D10" s="73"/>
      <c r="E10" s="73"/>
      <c r="F10" s="73"/>
      <c r="G10" s="73"/>
      <c r="H10" s="73"/>
      <c r="I10" s="73"/>
      <c r="J10" s="73"/>
      <c r="K10" s="73"/>
      <c r="L10" s="73"/>
      <c r="M10" s="73"/>
      <c r="N10" s="73"/>
    </row>
    <row r="11" spans="1:14" ht="12.75">
      <c r="A11" s="73"/>
      <c r="B11" s="51" t="s">
        <v>370</v>
      </c>
      <c r="C11" s="73"/>
      <c r="D11" s="73"/>
      <c r="E11" s="73"/>
      <c r="F11" s="73"/>
      <c r="G11" s="73"/>
      <c r="H11" s="73"/>
      <c r="I11" s="73"/>
      <c r="J11" s="73"/>
      <c r="K11" s="73"/>
      <c r="L11" s="73"/>
      <c r="M11" s="73"/>
      <c r="N11" s="73"/>
    </row>
    <row r="12" spans="1:14" ht="12.75">
      <c r="A12" s="73"/>
      <c r="B12" s="51" t="s">
        <v>371</v>
      </c>
      <c r="C12" s="73"/>
      <c r="D12" s="73"/>
      <c r="E12" s="73"/>
      <c r="F12" s="73"/>
      <c r="G12" s="73"/>
      <c r="H12" s="73"/>
      <c r="I12" s="73"/>
      <c r="J12" s="73"/>
      <c r="K12" s="73"/>
      <c r="L12" s="73"/>
      <c r="M12" s="73"/>
      <c r="N12" s="73"/>
    </row>
    <row r="13" spans="1:14" ht="12.75">
      <c r="A13" s="73"/>
      <c r="B13" s="75" t="s">
        <v>378</v>
      </c>
      <c r="C13" s="73"/>
      <c r="D13" s="73"/>
      <c r="E13" s="73"/>
      <c r="F13" s="73"/>
      <c r="G13" s="73"/>
      <c r="H13" s="73"/>
      <c r="I13" s="73"/>
      <c r="J13" s="73"/>
      <c r="K13" s="73"/>
      <c r="L13" s="73"/>
      <c r="M13" s="73"/>
      <c r="N13" s="73"/>
    </row>
    <row r="14" spans="1:14" ht="12.75">
      <c r="A14" s="73"/>
      <c r="B14" s="75" t="s">
        <v>374</v>
      </c>
      <c r="C14" s="73"/>
      <c r="D14" s="73"/>
      <c r="E14" s="73"/>
      <c r="F14" s="73"/>
      <c r="G14" s="73"/>
      <c r="H14" s="73"/>
      <c r="I14" s="73"/>
      <c r="J14" s="73"/>
      <c r="K14" s="73"/>
      <c r="L14" s="73"/>
      <c r="M14" s="73"/>
      <c r="N14" s="73"/>
    </row>
    <row r="15" spans="1:14" ht="12.75">
      <c r="A15" s="73"/>
      <c r="B15" s="75" t="s">
        <v>375</v>
      </c>
      <c r="C15" s="73"/>
      <c r="D15" s="73"/>
      <c r="E15" s="73"/>
      <c r="F15" s="73"/>
      <c r="G15" s="73"/>
      <c r="H15" s="73"/>
      <c r="I15" s="73"/>
      <c r="J15" s="73"/>
      <c r="K15" s="73"/>
      <c r="L15" s="73"/>
      <c r="M15" s="73"/>
      <c r="N15" s="73"/>
    </row>
    <row r="16" spans="1:14" ht="12.75">
      <c r="A16" s="73"/>
      <c r="B16" s="75" t="s">
        <v>376</v>
      </c>
      <c r="C16" s="73"/>
      <c r="D16" s="73"/>
      <c r="E16" s="73"/>
      <c r="F16" s="73"/>
      <c r="G16" s="73"/>
      <c r="H16" s="73"/>
      <c r="I16" s="73"/>
      <c r="J16" s="73"/>
      <c r="K16" s="73"/>
      <c r="L16" s="73"/>
      <c r="M16" s="73"/>
      <c r="N16" s="73"/>
    </row>
    <row r="17" spans="1:14" ht="12.75">
      <c r="A17" s="73"/>
      <c r="B17" s="75" t="s">
        <v>377</v>
      </c>
      <c r="C17" s="73"/>
      <c r="D17" s="73"/>
      <c r="E17" s="73"/>
      <c r="F17" s="73"/>
      <c r="G17" s="73"/>
      <c r="H17" s="73"/>
      <c r="I17" s="73"/>
      <c r="J17" s="73"/>
      <c r="K17" s="73"/>
      <c r="L17" s="73"/>
      <c r="M17" s="73"/>
      <c r="N17" s="73"/>
    </row>
    <row r="18" spans="1:14" ht="12.75">
      <c r="A18" s="73"/>
      <c r="B18" s="75" t="s">
        <v>380</v>
      </c>
      <c r="C18" s="73"/>
      <c r="D18" s="73"/>
      <c r="E18" s="73"/>
      <c r="F18" s="73"/>
      <c r="G18" s="73"/>
      <c r="H18" s="73"/>
      <c r="I18" s="73"/>
      <c r="J18" s="73"/>
      <c r="K18" s="73"/>
      <c r="L18" s="73"/>
      <c r="M18" s="73"/>
      <c r="N18" s="73"/>
    </row>
    <row r="19" spans="1:14" ht="27.75" customHeight="1">
      <c r="A19" s="73"/>
      <c r="B19" s="80" t="s">
        <v>379</v>
      </c>
      <c r="C19" s="73"/>
      <c r="D19" s="73"/>
      <c r="E19" s="73"/>
      <c r="F19" s="73"/>
      <c r="G19" s="73"/>
      <c r="H19" s="73"/>
      <c r="I19" s="73"/>
      <c r="J19" s="73"/>
      <c r="K19" s="73"/>
      <c r="L19" s="73"/>
      <c r="M19" s="73"/>
      <c r="N19" s="73"/>
    </row>
    <row r="20" spans="1:14" ht="12.75">
      <c r="A20" s="73"/>
      <c r="B20" s="73"/>
      <c r="C20" s="73"/>
      <c r="D20" s="73"/>
      <c r="E20" s="73"/>
      <c r="F20" s="73"/>
      <c r="G20" s="73"/>
      <c r="H20" s="73"/>
      <c r="I20" s="73"/>
      <c r="J20" s="73"/>
      <c r="K20" s="73"/>
      <c r="L20" s="73"/>
      <c r="M20" s="73"/>
      <c r="N20" s="73"/>
    </row>
    <row r="21" spans="1:14" ht="12.75">
      <c r="A21" s="75" t="s">
        <v>381</v>
      </c>
      <c r="B21" s="73"/>
      <c r="C21" s="73"/>
      <c r="D21" s="73"/>
      <c r="E21" s="73"/>
      <c r="F21" s="73"/>
      <c r="G21" s="73"/>
      <c r="H21" s="73"/>
      <c r="I21" s="73"/>
      <c r="J21" s="73"/>
      <c r="K21" s="73"/>
      <c r="L21" s="73"/>
      <c r="M21" s="73"/>
      <c r="N21" s="73"/>
    </row>
    <row r="22" spans="1:14" ht="12.75">
      <c r="A22" s="73"/>
      <c r="B22" s="81" t="s">
        <v>382</v>
      </c>
      <c r="C22" s="73"/>
      <c r="D22" s="73"/>
      <c r="E22" s="73"/>
      <c r="F22" s="73"/>
      <c r="G22" s="73"/>
      <c r="H22" s="73"/>
      <c r="I22" s="73"/>
      <c r="J22" s="73"/>
      <c r="K22" s="73"/>
      <c r="L22" s="73"/>
      <c r="M22" s="73"/>
      <c r="N22" s="73"/>
    </row>
    <row r="23" spans="1:14" ht="12.75">
      <c r="A23" s="73"/>
      <c r="B23" s="81" t="s">
        <v>383</v>
      </c>
      <c r="C23" s="73"/>
      <c r="D23" s="73"/>
      <c r="E23" s="73"/>
      <c r="F23" s="73"/>
      <c r="G23" s="73"/>
      <c r="H23" s="73"/>
      <c r="I23" s="73"/>
      <c r="J23" s="73"/>
      <c r="K23" s="73"/>
      <c r="L23" s="73"/>
      <c r="M23" s="73"/>
      <c r="N23" s="73"/>
    </row>
    <row r="24" spans="1:14" ht="12.75">
      <c r="A24" s="73"/>
      <c r="B24" s="81" t="s">
        <v>384</v>
      </c>
      <c r="C24" s="73"/>
      <c r="D24" s="73"/>
      <c r="E24" s="73"/>
      <c r="F24" s="73"/>
      <c r="G24" s="73"/>
      <c r="H24" s="73"/>
      <c r="I24" s="73"/>
      <c r="J24" s="73"/>
      <c r="K24" s="73"/>
      <c r="L24" s="73"/>
      <c r="M24" s="73"/>
      <c r="N24" s="73"/>
    </row>
    <row r="25" spans="1:14" ht="12.75">
      <c r="A25" s="73"/>
      <c r="B25" s="75" t="s">
        <v>390</v>
      </c>
      <c r="C25" s="73"/>
      <c r="D25" s="73"/>
      <c r="E25" s="73"/>
      <c r="F25" s="73"/>
      <c r="G25" s="73"/>
      <c r="H25" s="73"/>
      <c r="I25" s="73"/>
      <c r="J25" s="73"/>
      <c r="K25" s="73"/>
      <c r="L25" s="73"/>
      <c r="M25" s="73"/>
      <c r="N25" s="73"/>
    </row>
    <row r="26" spans="1:14" ht="12" customHeight="1">
      <c r="A26" s="73"/>
      <c r="B26" s="81" t="s">
        <v>385</v>
      </c>
      <c r="C26" s="73"/>
      <c r="D26" s="73"/>
      <c r="E26" s="73"/>
      <c r="F26" s="73"/>
      <c r="G26" s="73"/>
      <c r="H26" s="73"/>
      <c r="I26" s="73"/>
      <c r="J26" s="73"/>
      <c r="K26" s="73"/>
      <c r="L26" s="73"/>
      <c r="M26" s="73"/>
      <c r="N26" s="73"/>
    </row>
    <row r="27" ht="12.75">
      <c r="B27" s="81" t="s">
        <v>386</v>
      </c>
    </row>
    <row r="28" ht="12.75">
      <c r="B28" s="75" t="s">
        <v>387</v>
      </c>
    </row>
    <row r="29" ht="12.75">
      <c r="B29" s="75" t="s">
        <v>388</v>
      </c>
    </row>
    <row r="30" ht="12.75">
      <c r="B30" s="75" t="s">
        <v>432</v>
      </c>
    </row>
    <row r="31" ht="12.75">
      <c r="B31" s="75" t="s">
        <v>433</v>
      </c>
    </row>
    <row r="32" ht="12.75">
      <c r="B32" s="75" t="s">
        <v>389</v>
      </c>
    </row>
    <row r="33" ht="12.75">
      <c r="B33" s="75" t="s">
        <v>391</v>
      </c>
    </row>
  </sheetData>
  <sheetProtection/>
  <printOptions/>
  <pageMargins left="0.75" right="0.75" top="1" bottom="1" header="0.5" footer="0.5"/>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codeName="Sheet7"/>
  <dimension ref="A1:H33"/>
  <sheetViews>
    <sheetView zoomScalePageLayoutView="0" workbookViewId="0" topLeftCell="A1">
      <selection activeCell="C23" sqref="C23"/>
    </sheetView>
  </sheetViews>
  <sheetFormatPr defaultColWidth="9.140625" defaultRowHeight="12.75"/>
  <cols>
    <col min="1" max="1" width="10.421875" style="0" customWidth="1"/>
    <col min="2" max="2" width="28.28125" style="0" bestFit="1" customWidth="1"/>
    <col min="3" max="3" width="16.28125" style="0" customWidth="1"/>
    <col min="4" max="4" width="20.140625" style="0" customWidth="1"/>
    <col min="5" max="5" width="9.7109375" style="0" customWidth="1"/>
    <col min="6" max="6" width="18.7109375" style="0" customWidth="1"/>
    <col min="7" max="7" width="17.28125" style="63" customWidth="1"/>
    <col min="8" max="8" width="13.8515625" style="63" customWidth="1"/>
  </cols>
  <sheetData>
    <row r="1" ht="12.75">
      <c r="B1" s="56"/>
    </row>
    <row r="2" ht="12.75">
      <c r="B2" s="56"/>
    </row>
    <row r="3" ht="12.75">
      <c r="B3" s="56"/>
    </row>
    <row r="4" spans="1:8" ht="51">
      <c r="A4" s="57" t="s">
        <v>204</v>
      </c>
      <c r="B4" s="57" t="s">
        <v>205</v>
      </c>
      <c r="C4" s="57" t="s">
        <v>206</v>
      </c>
      <c r="D4" s="57" t="s">
        <v>207</v>
      </c>
      <c r="E4" s="68" t="s">
        <v>208</v>
      </c>
      <c r="F4" s="71" t="s">
        <v>244</v>
      </c>
      <c r="G4" s="65" t="s">
        <v>241</v>
      </c>
      <c r="H4" s="65" t="s">
        <v>243</v>
      </c>
    </row>
    <row r="5" spans="1:8" ht="12.75">
      <c r="A5" s="58">
        <v>100</v>
      </c>
      <c r="B5" s="59" t="s">
        <v>209</v>
      </c>
      <c r="C5" s="60">
        <v>0</v>
      </c>
      <c r="D5" s="60">
        <v>0</v>
      </c>
      <c r="E5" s="69">
        <f aca="true" t="shared" si="0" ref="E5:E25">ROUND(C5*D5,2)</f>
        <v>0</v>
      </c>
      <c r="F5" s="70">
        <f>ROUND(E5*0.05,2)</f>
        <v>0</v>
      </c>
      <c r="G5" s="66">
        <f>ROUND(F5*0.0275,2)</f>
        <v>0</v>
      </c>
      <c r="H5" s="66">
        <f>IF(ROUND((C5-0.7933)*0.025,2)&lt;0,0,ROUND((C5-0.7933)*0.025,2))</f>
        <v>0</v>
      </c>
    </row>
    <row r="6" spans="1:8" ht="12.75">
      <c r="A6" s="58" t="s">
        <v>210</v>
      </c>
      <c r="B6" s="59" t="s">
        <v>211</v>
      </c>
      <c r="C6" s="60">
        <v>0</v>
      </c>
      <c r="D6" s="60">
        <v>0</v>
      </c>
      <c r="E6" s="69">
        <f t="shared" si="0"/>
        <v>0</v>
      </c>
      <c r="F6" s="70">
        <f aca="true" t="shared" si="1" ref="F6:F26">ROUND(E6*0.05,2)</f>
        <v>0</v>
      </c>
      <c r="G6" s="66">
        <f aca="true" t="shared" si="2" ref="G6:G26">ROUND(F6*0.0275,2)</f>
        <v>0</v>
      </c>
      <c r="H6" s="66">
        <f aca="true" t="shared" si="3" ref="H6:H26">IF(ROUND((C6-0.7933)*0.025,2)&lt;0,0,ROUND((C6-0.7933)*0.025,2))</f>
        <v>0</v>
      </c>
    </row>
    <row r="7" spans="1:8" ht="12.75">
      <c r="A7" s="58">
        <v>105</v>
      </c>
      <c r="B7" s="59" t="s">
        <v>212</v>
      </c>
      <c r="C7" s="60">
        <v>0</v>
      </c>
      <c r="D7" s="60">
        <v>0</v>
      </c>
      <c r="E7" s="69">
        <f t="shared" si="0"/>
        <v>0</v>
      </c>
      <c r="F7" s="70">
        <f t="shared" si="1"/>
        <v>0</v>
      </c>
      <c r="G7" s="66">
        <f t="shared" si="2"/>
        <v>0</v>
      </c>
      <c r="H7" s="66">
        <f t="shared" si="3"/>
        <v>0</v>
      </c>
    </row>
    <row r="8" spans="1:8" ht="12.75">
      <c r="A8" s="58" t="s">
        <v>213</v>
      </c>
      <c r="B8" s="59" t="s">
        <v>214</v>
      </c>
      <c r="C8" s="60">
        <v>0</v>
      </c>
      <c r="D8" s="60">
        <v>0</v>
      </c>
      <c r="E8" s="69">
        <f t="shared" si="0"/>
        <v>0</v>
      </c>
      <c r="F8" s="70">
        <f t="shared" si="1"/>
        <v>0</v>
      </c>
      <c r="G8" s="66">
        <f t="shared" si="2"/>
        <v>0</v>
      </c>
      <c r="H8" s="66">
        <f t="shared" si="3"/>
        <v>0</v>
      </c>
    </row>
    <row r="9" spans="1:8" ht="12.75">
      <c r="A9" s="58">
        <v>110</v>
      </c>
      <c r="B9" s="59" t="s">
        <v>215</v>
      </c>
      <c r="C9" s="60">
        <v>0</v>
      </c>
      <c r="D9" s="60">
        <v>0</v>
      </c>
      <c r="E9" s="69">
        <f t="shared" si="0"/>
        <v>0</v>
      </c>
      <c r="F9" s="70">
        <f t="shared" si="1"/>
        <v>0</v>
      </c>
      <c r="G9" s="66">
        <f t="shared" si="2"/>
        <v>0</v>
      </c>
      <c r="H9" s="66">
        <f t="shared" si="3"/>
        <v>0</v>
      </c>
    </row>
    <row r="10" spans="1:8" ht="12.75">
      <c r="A10" s="58">
        <v>300</v>
      </c>
      <c r="B10" s="59" t="s">
        <v>216</v>
      </c>
      <c r="C10" s="60">
        <v>0</v>
      </c>
      <c r="D10" s="60">
        <v>0</v>
      </c>
      <c r="E10" s="69">
        <f t="shared" si="0"/>
        <v>0</v>
      </c>
      <c r="F10" s="70">
        <f t="shared" si="1"/>
        <v>0</v>
      </c>
      <c r="G10" s="66">
        <f t="shared" si="2"/>
        <v>0</v>
      </c>
      <c r="H10" s="66">
        <f t="shared" si="3"/>
        <v>0</v>
      </c>
    </row>
    <row r="11" spans="1:8" ht="12.75">
      <c r="A11" s="58">
        <v>308</v>
      </c>
      <c r="B11" s="59" t="s">
        <v>217</v>
      </c>
      <c r="C11" s="60">
        <v>0</v>
      </c>
      <c r="D11" s="60">
        <v>0</v>
      </c>
      <c r="E11" s="69">
        <f t="shared" si="0"/>
        <v>0</v>
      </c>
      <c r="F11" s="70">
        <f t="shared" si="1"/>
        <v>0</v>
      </c>
      <c r="G11" s="66">
        <f t="shared" si="2"/>
        <v>0</v>
      </c>
      <c r="H11" s="66">
        <f t="shared" si="3"/>
        <v>0</v>
      </c>
    </row>
    <row r="12" spans="1:8" ht="12.75">
      <c r="A12" s="58">
        <v>310</v>
      </c>
      <c r="B12" s="59" t="s">
        <v>218</v>
      </c>
      <c r="C12" s="60">
        <v>0</v>
      </c>
      <c r="D12" s="60">
        <v>0</v>
      </c>
      <c r="E12" s="69">
        <f t="shared" si="0"/>
        <v>0</v>
      </c>
      <c r="F12" s="70">
        <f t="shared" si="1"/>
        <v>0</v>
      </c>
      <c r="G12" s="66">
        <f t="shared" si="2"/>
        <v>0</v>
      </c>
      <c r="H12" s="66">
        <f t="shared" si="3"/>
        <v>0</v>
      </c>
    </row>
    <row r="13" spans="1:8" ht="12.75">
      <c r="A13" s="58">
        <v>311</v>
      </c>
      <c r="B13" s="59" t="s">
        <v>219</v>
      </c>
      <c r="C13" s="60">
        <v>0</v>
      </c>
      <c r="D13" s="60">
        <v>0</v>
      </c>
      <c r="E13" s="69">
        <f t="shared" si="0"/>
        <v>0</v>
      </c>
      <c r="F13" s="70">
        <f t="shared" si="1"/>
        <v>0</v>
      </c>
      <c r="G13" s="66">
        <f t="shared" si="2"/>
        <v>0</v>
      </c>
      <c r="H13" s="66">
        <f t="shared" si="3"/>
        <v>0</v>
      </c>
    </row>
    <row r="14" spans="1:8" ht="12.75">
      <c r="A14" s="58">
        <v>320</v>
      </c>
      <c r="B14" s="59" t="s">
        <v>220</v>
      </c>
      <c r="C14" s="60">
        <v>0</v>
      </c>
      <c r="D14" s="60">
        <v>0</v>
      </c>
      <c r="E14" s="69">
        <f t="shared" si="0"/>
        <v>0</v>
      </c>
      <c r="F14" s="70">
        <f t="shared" si="1"/>
        <v>0</v>
      </c>
      <c r="G14" s="66">
        <f t="shared" si="2"/>
        <v>0</v>
      </c>
      <c r="H14" s="66">
        <f t="shared" si="3"/>
        <v>0</v>
      </c>
    </row>
    <row r="15" spans="1:8" ht="12.75">
      <c r="A15" s="58">
        <v>322</v>
      </c>
      <c r="B15" s="59" t="s">
        <v>221</v>
      </c>
      <c r="C15" s="60">
        <v>0</v>
      </c>
      <c r="D15" s="60">
        <v>0</v>
      </c>
      <c r="E15" s="69">
        <f t="shared" si="0"/>
        <v>0</v>
      </c>
      <c r="F15" s="70">
        <f t="shared" si="1"/>
        <v>0</v>
      </c>
      <c r="G15" s="66">
        <f t="shared" si="2"/>
        <v>0</v>
      </c>
      <c r="H15" s="66">
        <f t="shared" si="3"/>
        <v>0</v>
      </c>
    </row>
    <row r="16" spans="1:8" ht="12.75">
      <c r="A16" s="58">
        <v>330</v>
      </c>
      <c r="B16" s="59" t="s">
        <v>222</v>
      </c>
      <c r="C16" s="60">
        <v>0</v>
      </c>
      <c r="D16" s="60">
        <v>0</v>
      </c>
      <c r="E16" s="69">
        <f t="shared" si="0"/>
        <v>0</v>
      </c>
      <c r="F16" s="70">
        <f t="shared" si="1"/>
        <v>0</v>
      </c>
      <c r="G16" s="66">
        <f t="shared" si="2"/>
        <v>0</v>
      </c>
      <c r="H16" s="66">
        <f t="shared" si="3"/>
        <v>0</v>
      </c>
    </row>
    <row r="17" spans="1:8" ht="12.75">
      <c r="A17" s="58">
        <v>340</v>
      </c>
      <c r="B17" s="59" t="s">
        <v>223</v>
      </c>
      <c r="C17" s="60">
        <v>0</v>
      </c>
      <c r="D17" s="60">
        <v>0</v>
      </c>
      <c r="E17" s="69">
        <f t="shared" si="0"/>
        <v>0</v>
      </c>
      <c r="F17" s="70">
        <f t="shared" si="1"/>
        <v>0</v>
      </c>
      <c r="G17" s="66">
        <f t="shared" si="2"/>
        <v>0</v>
      </c>
      <c r="H17" s="66">
        <f t="shared" si="3"/>
        <v>0</v>
      </c>
    </row>
    <row r="18" spans="1:8" ht="12.75">
      <c r="A18" s="58">
        <v>350</v>
      </c>
      <c r="B18" s="59" t="s">
        <v>224</v>
      </c>
      <c r="C18" s="60">
        <v>0</v>
      </c>
      <c r="D18" s="60">
        <v>0</v>
      </c>
      <c r="E18" s="69">
        <f t="shared" si="0"/>
        <v>0</v>
      </c>
      <c r="F18" s="70">
        <f t="shared" si="1"/>
        <v>0</v>
      </c>
      <c r="G18" s="66">
        <f t="shared" si="2"/>
        <v>0</v>
      </c>
      <c r="H18" s="66">
        <f t="shared" si="3"/>
        <v>0</v>
      </c>
    </row>
    <row r="19" spans="1:8" ht="12.75">
      <c r="A19" s="58">
        <v>360</v>
      </c>
      <c r="B19" s="59" t="s">
        <v>225</v>
      </c>
      <c r="C19" s="60">
        <v>0</v>
      </c>
      <c r="D19" s="60">
        <v>0</v>
      </c>
      <c r="E19" s="69">
        <f t="shared" si="0"/>
        <v>0</v>
      </c>
      <c r="F19" s="70">
        <f t="shared" si="1"/>
        <v>0</v>
      </c>
      <c r="G19" s="66">
        <f t="shared" si="2"/>
        <v>0</v>
      </c>
      <c r="H19" s="66">
        <f t="shared" si="3"/>
        <v>0</v>
      </c>
    </row>
    <row r="20" spans="1:8" ht="12.75">
      <c r="A20" s="58">
        <v>370</v>
      </c>
      <c r="B20" s="59" t="s">
        <v>226</v>
      </c>
      <c r="C20" s="60">
        <v>0</v>
      </c>
      <c r="D20" s="60">
        <v>0</v>
      </c>
      <c r="E20" s="69">
        <f t="shared" si="0"/>
        <v>0</v>
      </c>
      <c r="F20" s="70">
        <f t="shared" si="1"/>
        <v>0</v>
      </c>
      <c r="G20" s="66">
        <f t="shared" si="2"/>
        <v>0</v>
      </c>
      <c r="H20" s="66">
        <f t="shared" si="3"/>
        <v>0</v>
      </c>
    </row>
    <row r="21" spans="1:8" ht="12.75">
      <c r="A21" s="58">
        <v>375</v>
      </c>
      <c r="B21" s="59" t="s">
        <v>227</v>
      </c>
      <c r="C21" s="60">
        <v>0</v>
      </c>
      <c r="D21" s="60">
        <v>0</v>
      </c>
      <c r="E21" s="69">
        <f t="shared" si="0"/>
        <v>0</v>
      </c>
      <c r="F21" s="70">
        <f t="shared" si="1"/>
        <v>0</v>
      </c>
      <c r="G21" s="66">
        <f t="shared" si="2"/>
        <v>0</v>
      </c>
      <c r="H21" s="66">
        <f t="shared" si="3"/>
        <v>0</v>
      </c>
    </row>
    <row r="22" spans="1:8" ht="12.75">
      <c r="A22" s="58">
        <v>376</v>
      </c>
      <c r="B22" s="59" t="s">
        <v>228</v>
      </c>
      <c r="C22" s="60">
        <v>0</v>
      </c>
      <c r="D22" s="60">
        <v>0</v>
      </c>
      <c r="E22" s="69">
        <f t="shared" si="0"/>
        <v>0</v>
      </c>
      <c r="F22" s="70">
        <f t="shared" si="1"/>
        <v>0</v>
      </c>
      <c r="G22" s="66">
        <f t="shared" si="2"/>
        <v>0</v>
      </c>
      <c r="H22" s="66">
        <f t="shared" si="3"/>
        <v>0</v>
      </c>
    </row>
    <row r="23" spans="1:8" ht="12.75">
      <c r="A23" s="58">
        <v>380</v>
      </c>
      <c r="B23" s="59" t="s">
        <v>229</v>
      </c>
      <c r="C23" s="60">
        <v>0</v>
      </c>
      <c r="D23" s="60">
        <v>0</v>
      </c>
      <c r="E23" s="69">
        <f t="shared" si="0"/>
        <v>0</v>
      </c>
      <c r="F23" s="70">
        <f t="shared" si="1"/>
        <v>0</v>
      </c>
      <c r="G23" s="66">
        <f t="shared" si="2"/>
        <v>0</v>
      </c>
      <c r="H23" s="66">
        <f t="shared" si="3"/>
        <v>0</v>
      </c>
    </row>
    <row r="24" spans="1:8" ht="12.75">
      <c r="A24" s="58">
        <v>631</v>
      </c>
      <c r="B24" s="59" t="s">
        <v>230</v>
      </c>
      <c r="C24" s="60">
        <v>0</v>
      </c>
      <c r="D24" s="60">
        <v>0</v>
      </c>
      <c r="E24" s="69">
        <f t="shared" si="0"/>
        <v>0</v>
      </c>
      <c r="F24" s="70">
        <f t="shared" si="1"/>
        <v>0</v>
      </c>
      <c r="G24" s="66">
        <f t="shared" si="2"/>
        <v>0</v>
      </c>
      <c r="H24" s="66">
        <f t="shared" si="3"/>
        <v>0</v>
      </c>
    </row>
    <row r="25" spans="1:8" ht="12.75">
      <c r="A25" s="58">
        <v>729</v>
      </c>
      <c r="B25" s="59" t="s">
        <v>231</v>
      </c>
      <c r="C25" s="60">
        <v>0</v>
      </c>
      <c r="D25" s="60">
        <v>0</v>
      </c>
      <c r="E25" s="69">
        <f t="shared" si="0"/>
        <v>0</v>
      </c>
      <c r="F25" s="70">
        <f t="shared" si="1"/>
        <v>0</v>
      </c>
      <c r="G25" s="66">
        <f t="shared" si="2"/>
        <v>0</v>
      </c>
      <c r="H25" s="66">
        <f t="shared" si="3"/>
        <v>0</v>
      </c>
    </row>
    <row r="26" spans="1:8" ht="12.75">
      <c r="A26" s="58" t="s">
        <v>232</v>
      </c>
      <c r="B26" s="59" t="s">
        <v>233</v>
      </c>
      <c r="C26" s="60">
        <v>0</v>
      </c>
      <c r="D26" s="60">
        <v>0</v>
      </c>
      <c r="E26" s="69">
        <f>ROUND(C26*1.5*D26,2)</f>
        <v>0</v>
      </c>
      <c r="F26" s="70">
        <f t="shared" si="1"/>
        <v>0</v>
      </c>
      <c r="G26" s="66">
        <f t="shared" si="2"/>
        <v>0</v>
      </c>
      <c r="H26" s="66">
        <f t="shared" si="3"/>
        <v>0</v>
      </c>
    </row>
    <row r="27" spans="2:8" ht="13.5" thickBot="1">
      <c r="B27" s="149" t="s">
        <v>234</v>
      </c>
      <c r="C27" s="150"/>
      <c r="D27" s="151"/>
      <c r="E27" s="61"/>
      <c r="F27" s="64">
        <f>ROUND(SUM(F5:F26),2)</f>
        <v>0</v>
      </c>
      <c r="G27" s="67">
        <f>ROUND(SUM(G5:G26),2)</f>
        <v>0</v>
      </c>
      <c r="H27" s="67">
        <f>ROUND(SUM(H5:H26),2)</f>
        <v>0</v>
      </c>
    </row>
    <row r="28" ht="13.5" thickTop="1">
      <c r="B28" s="56"/>
    </row>
    <row r="29" spans="1:2" ht="12.75">
      <c r="A29" s="62" t="s">
        <v>235</v>
      </c>
      <c r="B29" s="56"/>
    </row>
    <row r="30" ht="12.75">
      <c r="B30" s="56"/>
    </row>
    <row r="31" ht="12.75">
      <c r="B31" s="56"/>
    </row>
    <row r="32" ht="12.75">
      <c r="B32" s="56"/>
    </row>
    <row r="33" ht="12.75">
      <c r="B33" s="56"/>
    </row>
  </sheetData>
  <sheetProtection/>
  <mergeCells count="1">
    <mergeCell ref="B27:D27"/>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8"/>
  <dimension ref="A1:H10"/>
  <sheetViews>
    <sheetView zoomScalePageLayoutView="0" workbookViewId="0" topLeftCell="A1">
      <selection activeCell="H7" sqref="H7"/>
    </sheetView>
  </sheetViews>
  <sheetFormatPr defaultColWidth="9.140625" defaultRowHeight="12.75"/>
  <cols>
    <col min="1" max="1" width="10.421875" style="0" customWidth="1"/>
    <col min="2" max="2" width="28.28125" style="0" customWidth="1"/>
    <col min="3" max="3" width="16.28125" style="0" customWidth="1"/>
    <col min="4" max="4" width="20.140625" style="0" customWidth="1"/>
    <col min="6" max="6" width="18.7109375" style="0" customWidth="1"/>
    <col min="7" max="7" width="15.28125" style="0" customWidth="1"/>
    <col min="8" max="8" width="14.140625" style="0" customWidth="1"/>
  </cols>
  <sheetData>
    <row r="1" ht="12.75">
      <c r="B1" s="56"/>
    </row>
    <row r="2" ht="12.75">
      <c r="B2" s="56"/>
    </row>
    <row r="3" ht="12.75">
      <c r="B3" s="56"/>
    </row>
    <row r="4" spans="1:8" ht="51">
      <c r="A4" s="57" t="s">
        <v>204</v>
      </c>
      <c r="B4" s="57" t="s">
        <v>205</v>
      </c>
      <c r="C4" s="57" t="s">
        <v>206</v>
      </c>
      <c r="D4" s="57" t="s">
        <v>207</v>
      </c>
      <c r="E4" s="68" t="s">
        <v>208</v>
      </c>
      <c r="F4" s="71" t="s">
        <v>244</v>
      </c>
      <c r="G4" s="65" t="s">
        <v>241</v>
      </c>
      <c r="H4" s="65" t="s">
        <v>243</v>
      </c>
    </row>
    <row r="5" spans="1:8" ht="12.75">
      <c r="A5" s="58">
        <v>101</v>
      </c>
      <c r="B5" s="59" t="s">
        <v>236</v>
      </c>
      <c r="C5" s="60">
        <v>0</v>
      </c>
      <c r="D5" s="60">
        <v>0</v>
      </c>
      <c r="E5" s="69">
        <f>ROUND(C5*D5,2)</f>
        <v>0</v>
      </c>
      <c r="F5" s="70">
        <f>ROUND(E5*0.05,2)</f>
        <v>0</v>
      </c>
      <c r="G5" s="66">
        <f>ROUND(F5*0.0275,2)</f>
        <v>0</v>
      </c>
      <c r="H5" s="66">
        <f>IF(ROUND((C5-0.7933)*0.025,2)&lt;0,0,ROUND((C5-0.7933)*0.025,2))</f>
        <v>0</v>
      </c>
    </row>
    <row r="6" spans="2:8" ht="13.5" thickBot="1">
      <c r="B6" s="149" t="s">
        <v>237</v>
      </c>
      <c r="C6" s="150"/>
      <c r="D6" s="151"/>
      <c r="E6" s="61"/>
      <c r="F6" s="64">
        <f>ROUND(SUM(F5:F5),2)</f>
        <v>0</v>
      </c>
      <c r="G6" s="67">
        <f>ROUND(SUM(G5:G5),2)</f>
        <v>0</v>
      </c>
      <c r="H6" s="67">
        <f>ROUND(SUM(H5:H5),2)</f>
        <v>0</v>
      </c>
    </row>
    <row r="7" ht="13.5" thickTop="1">
      <c r="B7" s="56"/>
    </row>
    <row r="8" ht="12.75">
      <c r="B8" s="56"/>
    </row>
    <row r="9" ht="12.75">
      <c r="B9" s="56"/>
    </row>
    <row r="10" ht="12.75">
      <c r="B10" s="56"/>
    </row>
  </sheetData>
  <sheetProtection/>
  <mergeCells count="1">
    <mergeCell ref="B6:D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G55"/>
  <sheetViews>
    <sheetView zoomScalePageLayoutView="0" workbookViewId="0" topLeftCell="D7">
      <selection activeCell="F24" sqref="F24"/>
    </sheetView>
  </sheetViews>
  <sheetFormatPr defaultColWidth="9.140625" defaultRowHeight="18.75" customHeight="1"/>
  <cols>
    <col min="1" max="1" width="2.57421875" style="0" customWidth="1"/>
    <col min="2" max="2" width="2.140625" style="0" customWidth="1"/>
    <col min="3" max="3" width="59.57421875" style="0" customWidth="1"/>
    <col min="4" max="4" width="39.8515625" style="27" customWidth="1"/>
    <col min="5" max="5" width="27.7109375" style="0" customWidth="1"/>
    <col min="6" max="6" width="26.00390625" style="0" customWidth="1"/>
    <col min="7" max="7" width="38.57421875" style="0" customWidth="1"/>
  </cols>
  <sheetData>
    <row r="1" spans="2:7" ht="12.75">
      <c r="B1" s="2" t="s">
        <v>153</v>
      </c>
      <c r="E1" s="14" t="s">
        <v>159</v>
      </c>
      <c r="F1" s="14" t="s">
        <v>158</v>
      </c>
      <c r="G1" s="14" t="s">
        <v>160</v>
      </c>
    </row>
    <row r="2" spans="3:7" ht="21.75" customHeight="1">
      <c r="C2" s="2"/>
      <c r="D2" s="28" t="s">
        <v>157</v>
      </c>
      <c r="E2" s="16"/>
      <c r="F2" s="16"/>
      <c r="G2" s="16"/>
    </row>
    <row r="3" spans="3:7" ht="14.25">
      <c r="C3" s="2"/>
      <c r="D3" s="28" t="s">
        <v>156</v>
      </c>
      <c r="E3" s="17"/>
      <c r="F3" s="17"/>
      <c r="G3" s="17"/>
    </row>
    <row r="4" ht="66.75" customHeight="1">
      <c r="F4" s="15" t="str">
        <f>IF(F2="","There must be an individual to validate the manual payment in HRIS",IF(F2=E2,"Validator and Preparer must be different individuals",""))</f>
        <v>There must be an individual to validate the manual payment in HRIS</v>
      </c>
    </row>
    <row r="5" spans="1:2" ht="18.75" customHeight="1">
      <c r="A5" s="6"/>
      <c r="B5" s="2" t="s">
        <v>145</v>
      </c>
    </row>
    <row r="6" spans="1:7" ht="18.75" customHeight="1">
      <c r="A6" s="6"/>
      <c r="C6" t="s">
        <v>167</v>
      </c>
      <c r="E6" s="10"/>
      <c r="F6" s="10"/>
      <c r="G6" s="11" t="s">
        <v>151</v>
      </c>
    </row>
    <row r="7" spans="1:7" ht="18.75" customHeight="1">
      <c r="A7" s="6"/>
      <c r="E7" s="4"/>
      <c r="F7" s="4"/>
      <c r="G7" s="4"/>
    </row>
    <row r="8" spans="1:7" ht="18.75" customHeight="1">
      <c r="A8" s="6"/>
      <c r="B8" s="2"/>
      <c r="E8" s="4"/>
      <c r="F8" s="4"/>
      <c r="G8" s="4"/>
    </row>
    <row r="9" spans="1:7" ht="15">
      <c r="A9" s="6"/>
      <c r="C9" s="20" t="s">
        <v>120</v>
      </c>
      <c r="E9" s="11" t="s">
        <v>150</v>
      </c>
      <c r="F9" s="11" t="s">
        <v>150</v>
      </c>
      <c r="G9" s="4"/>
    </row>
    <row r="10" spans="1:7" ht="15">
      <c r="A10" s="6"/>
      <c r="C10" s="22" t="s">
        <v>121</v>
      </c>
      <c r="E10" s="11" t="s">
        <v>150</v>
      </c>
      <c r="F10" s="11" t="s">
        <v>150</v>
      </c>
      <c r="G10" s="4"/>
    </row>
    <row r="11" spans="1:7" ht="15">
      <c r="A11" s="6"/>
      <c r="C11" s="20" t="s">
        <v>122</v>
      </c>
      <c r="E11" s="11" t="s">
        <v>150</v>
      </c>
      <c r="F11" s="11" t="s">
        <v>150</v>
      </c>
      <c r="G11" s="4"/>
    </row>
    <row r="12" spans="1:7" ht="15">
      <c r="A12" s="6"/>
      <c r="C12" s="20" t="s">
        <v>123</v>
      </c>
      <c r="E12" s="11" t="s">
        <v>150</v>
      </c>
      <c r="F12" s="11" t="s">
        <v>150</v>
      </c>
      <c r="G12" s="4"/>
    </row>
    <row r="13" spans="1:7" ht="15">
      <c r="A13" s="6"/>
      <c r="C13" s="20" t="s">
        <v>124</v>
      </c>
      <c r="E13" s="11" t="s">
        <v>150</v>
      </c>
      <c r="F13" s="11" t="s">
        <v>150</v>
      </c>
      <c r="G13" s="4"/>
    </row>
    <row r="14" spans="1:7" ht="15">
      <c r="A14" s="6"/>
      <c r="C14" s="20" t="s">
        <v>125</v>
      </c>
      <c r="E14" s="11" t="s">
        <v>150</v>
      </c>
      <c r="F14" s="11" t="s">
        <v>150</v>
      </c>
      <c r="G14" s="4"/>
    </row>
    <row r="15" spans="1:7" ht="15">
      <c r="A15" s="6"/>
      <c r="C15" s="22" t="s">
        <v>126</v>
      </c>
      <c r="E15" s="11" t="s">
        <v>150</v>
      </c>
      <c r="F15" s="11" t="s">
        <v>150</v>
      </c>
      <c r="G15" s="4"/>
    </row>
    <row r="16" spans="1:7" ht="15">
      <c r="A16" s="6"/>
      <c r="B16" s="2"/>
      <c r="C16" s="22" t="s">
        <v>127</v>
      </c>
      <c r="E16" s="11" t="s">
        <v>150</v>
      </c>
      <c r="F16" s="11" t="s">
        <v>150</v>
      </c>
      <c r="G16" s="4"/>
    </row>
    <row r="17" spans="1:7" ht="15">
      <c r="A17" s="6"/>
      <c r="C17" s="22" t="s">
        <v>128</v>
      </c>
      <c r="E17" s="11" t="s">
        <v>150</v>
      </c>
      <c r="F17" s="11" t="s">
        <v>150</v>
      </c>
      <c r="G17" s="4"/>
    </row>
    <row r="18" spans="1:7" ht="15.75">
      <c r="A18" s="6"/>
      <c r="C18" s="20" t="s">
        <v>161</v>
      </c>
      <c r="E18" s="11" t="s">
        <v>150</v>
      </c>
      <c r="F18" s="11" t="s">
        <v>150</v>
      </c>
      <c r="G18" s="4"/>
    </row>
    <row r="19" spans="1:7" ht="15">
      <c r="A19" s="6"/>
      <c r="C19" s="20" t="s">
        <v>129</v>
      </c>
      <c r="E19" s="11" t="s">
        <v>150</v>
      </c>
      <c r="F19" s="11" t="s">
        <v>150</v>
      </c>
      <c r="G19" s="4"/>
    </row>
    <row r="20" spans="1:7" ht="15">
      <c r="A20" s="6"/>
      <c r="C20" s="20" t="s">
        <v>130</v>
      </c>
      <c r="E20" s="11" t="s">
        <v>150</v>
      </c>
      <c r="F20" s="11" t="s">
        <v>150</v>
      </c>
      <c r="G20" s="4"/>
    </row>
    <row r="21" spans="1:7" ht="15">
      <c r="A21" s="6"/>
      <c r="B21" s="2" t="s">
        <v>144</v>
      </c>
      <c r="C21" s="20" t="s">
        <v>131</v>
      </c>
      <c r="E21" s="11" t="s">
        <v>150</v>
      </c>
      <c r="F21" s="11" t="s">
        <v>150</v>
      </c>
      <c r="G21" s="4"/>
    </row>
    <row r="22" spans="1:7" ht="15">
      <c r="A22" s="6"/>
      <c r="C22" s="20" t="s">
        <v>132</v>
      </c>
      <c r="E22" s="11" t="s">
        <v>150</v>
      </c>
      <c r="F22" s="11" t="s">
        <v>150</v>
      </c>
      <c r="G22" s="4"/>
    </row>
    <row r="23" spans="1:7" ht="15">
      <c r="A23" s="6"/>
      <c r="C23" s="20" t="s">
        <v>133</v>
      </c>
      <c r="E23" s="11" t="s">
        <v>150</v>
      </c>
      <c r="F23" s="11" t="s">
        <v>150</v>
      </c>
      <c r="G23" s="4"/>
    </row>
    <row r="24" spans="3:6" ht="15">
      <c r="C24" s="20" t="s">
        <v>134</v>
      </c>
      <c r="E24" s="11" t="s">
        <v>150</v>
      </c>
      <c r="F24" s="11" t="s">
        <v>150</v>
      </c>
    </row>
    <row r="25" spans="3:6" ht="15">
      <c r="C25" s="20" t="s">
        <v>135</v>
      </c>
      <c r="E25" s="11" t="s">
        <v>150</v>
      </c>
      <c r="F25" s="11" t="s">
        <v>150</v>
      </c>
    </row>
    <row r="26" ht="15">
      <c r="C26" s="20" t="s">
        <v>136</v>
      </c>
    </row>
    <row r="27" spans="5:7" ht="18.75" customHeight="1">
      <c r="E27" s="7" t="s">
        <v>146</v>
      </c>
      <c r="F27" s="7" t="s">
        <v>148</v>
      </c>
      <c r="G27" s="7" t="s">
        <v>147</v>
      </c>
    </row>
    <row r="28" spans="5:7" ht="78.75">
      <c r="E28" s="13" t="s">
        <v>152</v>
      </c>
      <c r="F28" s="13" t="s">
        <v>149</v>
      </c>
      <c r="G28" s="13" t="s">
        <v>163</v>
      </c>
    </row>
    <row r="29" spans="4:7" ht="18.75" customHeight="1">
      <c r="D29" s="30" t="s">
        <v>155</v>
      </c>
      <c r="E29" s="18"/>
      <c r="F29" s="18"/>
      <c r="G29" s="18"/>
    </row>
    <row r="30" spans="5:7" ht="18.75" customHeight="1">
      <c r="E30" s="9"/>
      <c r="F30" s="9"/>
      <c r="G30" s="8"/>
    </row>
    <row r="31" spans="5:7" ht="18.75" customHeight="1">
      <c r="E31" s="19"/>
      <c r="F31" s="19"/>
      <c r="G31" s="19"/>
    </row>
    <row r="32" spans="4:7" s="5" customFormat="1" ht="18.75" customHeight="1">
      <c r="D32" s="29"/>
      <c r="E32" s="12"/>
      <c r="F32" s="12"/>
      <c r="G32" s="12"/>
    </row>
    <row r="33" s="5" customFormat="1" ht="18.75" customHeight="1">
      <c r="D33" s="29"/>
    </row>
    <row r="34" s="5" customFormat="1" ht="12.75"/>
    <row r="35" s="5" customFormat="1" ht="12.75"/>
    <row r="36" s="5" customFormat="1" ht="12.75"/>
    <row r="37" s="5" customFormat="1" ht="12.75"/>
    <row r="38" ht="12.75"/>
    <row r="39" ht="12.75"/>
    <row r="40" ht="12.75"/>
    <row r="41" ht="12.75"/>
    <row r="42" ht="12.75"/>
    <row r="43" ht="54.75" customHeight="1"/>
    <row r="44" ht="12.75"/>
    <row r="45" ht="12.75"/>
    <row r="46" ht="12.75"/>
    <row r="47" ht="12.75"/>
    <row r="48" ht="12.75"/>
    <row r="49" ht="12.75"/>
    <row r="50" ht="12.75"/>
    <row r="51" ht="12.75"/>
    <row r="52" ht="18.75" customHeight="1">
      <c r="C52" s="5"/>
    </row>
    <row r="53" ht="18.75" customHeight="1">
      <c r="C53" s="5"/>
    </row>
    <row r="54" ht="18.75" customHeight="1">
      <c r="C54" s="5"/>
    </row>
    <row r="55" ht="18.75" customHeight="1">
      <c r="C55" s="5"/>
    </row>
  </sheetData>
  <sheetProtection/>
  <conditionalFormatting sqref="F4">
    <cfRule type="cellIs" priority="1" dxfId="2" operator="notEqual" stopIfTrue="1">
      <formula>""</formula>
    </cfRule>
  </conditionalFormatting>
  <printOptions/>
  <pageMargins left="0.25" right="0.25" top="0.25" bottom="0.25" header="0.5" footer="0.5"/>
  <pageSetup fitToHeight="1" fitToWidth="1" horizontalDpi="600" verticalDpi="600" orientation="landscape" scale="62" r:id="rId1"/>
</worksheet>
</file>

<file path=xl/worksheets/sheet7.xml><?xml version="1.0" encoding="utf-8"?>
<worksheet xmlns="http://schemas.openxmlformats.org/spreadsheetml/2006/main" xmlns:r="http://schemas.openxmlformats.org/officeDocument/2006/relationships">
  <sheetPr codeName="Sheet3"/>
  <dimension ref="A1:B131"/>
  <sheetViews>
    <sheetView zoomScalePageLayoutView="0" workbookViewId="0" topLeftCell="A1">
      <selection activeCell="A1" sqref="A1:B16384"/>
    </sheetView>
  </sheetViews>
  <sheetFormatPr defaultColWidth="9.140625" defaultRowHeight="12.75"/>
  <cols>
    <col min="1" max="1" width="13.421875" style="4" bestFit="1" customWidth="1"/>
    <col min="2" max="2" width="51.28125" style="4" customWidth="1"/>
  </cols>
  <sheetData>
    <row r="1" spans="1:2" s="3" customFormat="1" ht="12.75">
      <c r="A1" s="1" t="s">
        <v>200</v>
      </c>
      <c r="B1" s="1" t="s">
        <v>8</v>
      </c>
    </row>
    <row r="2" spans="1:2" ht="12.75">
      <c r="A2" s="108" t="s">
        <v>9</v>
      </c>
      <c r="B2" s="108" t="s">
        <v>248</v>
      </c>
    </row>
    <row r="3" spans="1:2" ht="12.75">
      <c r="A3" s="108" t="s">
        <v>10</v>
      </c>
      <c r="B3" s="108" t="s">
        <v>249</v>
      </c>
    </row>
    <row r="4" spans="1:2" ht="12.75">
      <c r="A4" s="108" t="s">
        <v>402</v>
      </c>
      <c r="B4" s="108" t="s">
        <v>403</v>
      </c>
    </row>
    <row r="5" spans="1:2" ht="12.75">
      <c r="A5" s="108" t="s">
        <v>11</v>
      </c>
      <c r="B5" s="108" t="s">
        <v>250</v>
      </c>
    </row>
    <row r="6" spans="1:2" ht="12.75">
      <c r="A6" s="108" t="s">
        <v>12</v>
      </c>
      <c r="B6" s="108" t="s">
        <v>251</v>
      </c>
    </row>
    <row r="7" spans="1:2" ht="12.75">
      <c r="A7" s="108" t="s">
        <v>13</v>
      </c>
      <c r="B7" s="108" t="s">
        <v>252</v>
      </c>
    </row>
    <row r="8" spans="1:2" ht="12.75">
      <c r="A8" s="108" t="s">
        <v>14</v>
      </c>
      <c r="B8" s="108" t="s">
        <v>253</v>
      </c>
    </row>
    <row r="9" spans="1:2" ht="12.75">
      <c r="A9" s="108" t="s">
        <v>15</v>
      </c>
      <c r="B9" s="108" t="s">
        <v>254</v>
      </c>
    </row>
    <row r="10" spans="1:2" ht="12.75">
      <c r="A10" s="108" t="s">
        <v>162</v>
      </c>
      <c r="B10" s="108" t="s">
        <v>255</v>
      </c>
    </row>
    <row r="11" spans="1:2" ht="12.75">
      <c r="A11" s="108" t="s">
        <v>16</v>
      </c>
      <c r="B11" s="108" t="s">
        <v>256</v>
      </c>
    </row>
    <row r="12" spans="1:2" ht="12.75">
      <c r="A12" s="108" t="s">
        <v>17</v>
      </c>
      <c r="B12" s="108" t="s">
        <v>257</v>
      </c>
    </row>
    <row r="13" spans="1:2" ht="12.75">
      <c r="A13" s="108" t="s">
        <v>404</v>
      </c>
      <c r="B13" s="108" t="s">
        <v>405</v>
      </c>
    </row>
    <row r="14" spans="1:2" ht="12.75">
      <c r="A14" s="108" t="s">
        <v>18</v>
      </c>
      <c r="B14" s="108" t="s">
        <v>258</v>
      </c>
    </row>
    <row r="15" spans="1:2" ht="12.75">
      <c r="A15" s="108" t="s">
        <v>19</v>
      </c>
      <c r="B15" s="108" t="s">
        <v>259</v>
      </c>
    </row>
    <row r="16" spans="1:2" ht="12.75">
      <c r="A16" s="108" t="s">
        <v>201</v>
      </c>
      <c r="B16" s="108" t="s">
        <v>260</v>
      </c>
    </row>
    <row r="17" spans="1:2" ht="12.75">
      <c r="A17" s="108" t="s">
        <v>20</v>
      </c>
      <c r="B17" s="108" t="s">
        <v>261</v>
      </c>
    </row>
    <row r="18" spans="1:2" ht="12.75">
      <c r="A18" s="108" t="s">
        <v>21</v>
      </c>
      <c r="B18" s="108" t="s">
        <v>262</v>
      </c>
    </row>
    <row r="19" spans="1:2" ht="12.75">
      <c r="A19" s="108" t="s">
        <v>22</v>
      </c>
      <c r="B19" s="108" t="s">
        <v>263</v>
      </c>
    </row>
    <row r="20" spans="1:2" ht="12.75">
      <c r="A20" s="108" t="s">
        <v>23</v>
      </c>
      <c r="B20" s="108" t="s">
        <v>264</v>
      </c>
    </row>
    <row r="21" spans="1:2" ht="12.75">
      <c r="A21" s="108" t="s">
        <v>24</v>
      </c>
      <c r="B21" s="108" t="s">
        <v>265</v>
      </c>
    </row>
    <row r="22" spans="1:2" ht="12.75">
      <c r="A22" s="108" t="s">
        <v>25</v>
      </c>
      <c r="B22" s="108" t="s">
        <v>266</v>
      </c>
    </row>
    <row r="23" spans="1:2" ht="12.75">
      <c r="A23" s="108" t="s">
        <v>26</v>
      </c>
      <c r="B23" s="108" t="s">
        <v>267</v>
      </c>
    </row>
    <row r="24" spans="1:2" ht="12.75">
      <c r="A24" s="108" t="s">
        <v>27</v>
      </c>
      <c r="B24" s="108" t="s">
        <v>268</v>
      </c>
    </row>
    <row r="25" spans="1:2" ht="12.75">
      <c r="A25" s="108" t="s">
        <v>28</v>
      </c>
      <c r="B25" s="108" t="s">
        <v>269</v>
      </c>
    </row>
    <row r="26" spans="1:2" ht="12.75">
      <c r="A26" s="108" t="s">
        <v>29</v>
      </c>
      <c r="B26" s="108" t="s">
        <v>270</v>
      </c>
    </row>
    <row r="27" spans="1:2" ht="12.75">
      <c r="A27" s="108" t="s">
        <v>247</v>
      </c>
      <c r="B27" s="108" t="s">
        <v>271</v>
      </c>
    </row>
    <row r="28" spans="1:2" ht="12.75">
      <c r="A28" s="108" t="s">
        <v>30</v>
      </c>
      <c r="B28" s="108" t="s">
        <v>272</v>
      </c>
    </row>
    <row r="29" spans="1:2" ht="12.75">
      <c r="A29" s="108" t="s">
        <v>406</v>
      </c>
      <c r="B29" s="108" t="s">
        <v>407</v>
      </c>
    </row>
    <row r="30" spans="1:2" ht="12.75">
      <c r="A30" s="108" t="s">
        <v>202</v>
      </c>
      <c r="B30" s="108" t="s">
        <v>273</v>
      </c>
    </row>
    <row r="31" spans="1:2" ht="12.75">
      <c r="A31" s="108" t="s">
        <v>31</v>
      </c>
      <c r="B31" s="108" t="s">
        <v>274</v>
      </c>
    </row>
    <row r="32" spans="1:2" ht="12.75">
      <c r="A32" s="108" t="s">
        <v>203</v>
      </c>
      <c r="B32" s="108" t="s">
        <v>275</v>
      </c>
    </row>
    <row r="33" spans="1:2" ht="12.75">
      <c r="A33" s="108" t="s">
        <v>32</v>
      </c>
      <c r="B33" s="108" t="s">
        <v>276</v>
      </c>
    </row>
    <row r="34" spans="1:2" ht="12.75">
      <c r="A34" s="108" t="s">
        <v>33</v>
      </c>
      <c r="B34" s="108" t="s">
        <v>277</v>
      </c>
    </row>
    <row r="35" spans="1:2" ht="12.75">
      <c r="A35" s="108" t="s">
        <v>34</v>
      </c>
      <c r="B35" s="108" t="s">
        <v>278</v>
      </c>
    </row>
    <row r="36" spans="1:2" ht="12.75">
      <c r="A36" s="108" t="s">
        <v>35</v>
      </c>
      <c r="B36" s="108" t="s">
        <v>279</v>
      </c>
    </row>
    <row r="37" spans="1:2" ht="12.75">
      <c r="A37" s="108" t="s">
        <v>36</v>
      </c>
      <c r="B37" s="108" t="s">
        <v>280</v>
      </c>
    </row>
    <row r="38" spans="1:2" ht="12.75">
      <c r="A38" s="108" t="s">
        <v>408</v>
      </c>
      <c r="B38" s="108" t="s">
        <v>409</v>
      </c>
    </row>
    <row r="39" spans="1:2" ht="12.75">
      <c r="A39" s="108" t="s">
        <v>37</v>
      </c>
      <c r="B39" s="108" t="s">
        <v>281</v>
      </c>
    </row>
    <row r="40" spans="1:2" ht="12.75">
      <c r="A40" s="108" t="s">
        <v>38</v>
      </c>
      <c r="B40" s="108" t="s">
        <v>282</v>
      </c>
    </row>
    <row r="41" spans="1:2" ht="12.75">
      <c r="A41" s="108" t="s">
        <v>39</v>
      </c>
      <c r="B41" s="108" t="s">
        <v>283</v>
      </c>
    </row>
    <row r="42" spans="1:2" ht="12.75">
      <c r="A42" s="108" t="s">
        <v>40</v>
      </c>
      <c r="B42" s="108" t="s">
        <v>284</v>
      </c>
    </row>
    <row r="43" spans="1:2" ht="12.75">
      <c r="A43" s="108" t="s">
        <v>285</v>
      </c>
      <c r="B43" s="108" t="s">
        <v>286</v>
      </c>
    </row>
    <row r="44" spans="1:2" ht="12.75">
      <c r="A44" s="108" t="s">
        <v>41</v>
      </c>
      <c r="B44" s="108" t="s">
        <v>287</v>
      </c>
    </row>
    <row r="45" spans="1:2" ht="12.75">
      <c r="A45" s="108" t="s">
        <v>42</v>
      </c>
      <c r="B45" s="108" t="s">
        <v>288</v>
      </c>
    </row>
    <row r="46" spans="1:2" ht="12.75">
      <c r="A46" s="108" t="s">
        <v>410</v>
      </c>
      <c r="B46" s="108" t="s">
        <v>411</v>
      </c>
    </row>
    <row r="47" spans="1:2" ht="12.75">
      <c r="A47" s="108" t="s">
        <v>43</v>
      </c>
      <c r="B47" s="108" t="s">
        <v>289</v>
      </c>
    </row>
    <row r="48" spans="1:2" ht="12.75">
      <c r="A48" s="108" t="s">
        <v>44</v>
      </c>
      <c r="B48" s="108" t="s">
        <v>290</v>
      </c>
    </row>
    <row r="49" spans="1:2" ht="12.75">
      <c r="A49" s="108" t="s">
        <v>45</v>
      </c>
      <c r="B49" s="108" t="s">
        <v>291</v>
      </c>
    </row>
    <row r="50" spans="1:2" ht="12.75">
      <c r="A50" s="108" t="s">
        <v>46</v>
      </c>
      <c r="B50" s="108" t="s">
        <v>292</v>
      </c>
    </row>
    <row r="51" spans="1:2" ht="12.75">
      <c r="A51" s="108" t="s">
        <v>47</v>
      </c>
      <c r="B51" s="108" t="s">
        <v>293</v>
      </c>
    </row>
    <row r="52" spans="1:2" ht="12.75">
      <c r="A52" s="108" t="s">
        <v>48</v>
      </c>
      <c r="B52" s="108" t="s">
        <v>294</v>
      </c>
    </row>
    <row r="53" spans="1:2" ht="12.75">
      <c r="A53" s="108" t="s">
        <v>49</v>
      </c>
      <c r="B53" s="108" t="s">
        <v>295</v>
      </c>
    </row>
    <row r="54" spans="1:2" ht="12.75">
      <c r="A54" s="108" t="s">
        <v>50</v>
      </c>
      <c r="B54" s="108" t="s">
        <v>296</v>
      </c>
    </row>
    <row r="55" spans="1:2" ht="12.75">
      <c r="A55" s="108" t="s">
        <v>412</v>
      </c>
      <c r="B55" s="108" t="s">
        <v>413</v>
      </c>
    </row>
    <row r="56" spans="1:2" ht="12.75">
      <c r="A56" s="108" t="s">
        <v>51</v>
      </c>
      <c r="B56" s="108" t="s">
        <v>297</v>
      </c>
    </row>
    <row r="57" spans="1:2" ht="12.75">
      <c r="A57" s="108" t="s">
        <v>52</v>
      </c>
      <c r="B57" s="108" t="s">
        <v>298</v>
      </c>
    </row>
    <row r="58" spans="1:2" ht="12.75">
      <c r="A58" s="108" t="s">
        <v>53</v>
      </c>
      <c r="B58" s="108" t="s">
        <v>299</v>
      </c>
    </row>
    <row r="59" spans="1:2" ht="12.75">
      <c r="A59" s="108" t="s">
        <v>54</v>
      </c>
      <c r="B59" s="108" t="s">
        <v>300</v>
      </c>
    </row>
    <row r="60" spans="1:2" ht="12.75">
      <c r="A60" s="108" t="s">
        <v>55</v>
      </c>
      <c r="B60" s="108" t="s">
        <v>301</v>
      </c>
    </row>
    <row r="61" spans="1:2" ht="12.75">
      <c r="A61" s="108" t="s">
        <v>56</v>
      </c>
      <c r="B61" s="108" t="s">
        <v>302</v>
      </c>
    </row>
    <row r="62" spans="1:2" ht="12.75">
      <c r="A62" s="108" t="s">
        <v>57</v>
      </c>
      <c r="B62" s="108" t="s">
        <v>303</v>
      </c>
    </row>
    <row r="63" spans="1:2" ht="12.75">
      <c r="A63" s="108" t="s">
        <v>58</v>
      </c>
      <c r="B63" s="108" t="s">
        <v>304</v>
      </c>
    </row>
    <row r="64" spans="1:2" ht="12.75">
      <c r="A64" s="108" t="s">
        <v>59</v>
      </c>
      <c r="B64" s="108" t="s">
        <v>305</v>
      </c>
    </row>
    <row r="65" spans="1:2" ht="12.75">
      <c r="A65" s="108" t="s">
        <v>60</v>
      </c>
      <c r="B65" s="108" t="s">
        <v>306</v>
      </c>
    </row>
    <row r="66" spans="1:2" ht="12.75">
      <c r="A66" s="108" t="s">
        <v>61</v>
      </c>
      <c r="B66" s="108" t="s">
        <v>307</v>
      </c>
    </row>
    <row r="67" spans="1:2" ht="12.75">
      <c r="A67" s="108" t="s">
        <v>62</v>
      </c>
      <c r="B67" s="108" t="s">
        <v>308</v>
      </c>
    </row>
    <row r="68" spans="1:2" ht="12.75">
      <c r="A68" s="108" t="s">
        <v>63</v>
      </c>
      <c r="B68" s="108" t="s">
        <v>309</v>
      </c>
    </row>
    <row r="69" spans="1:2" ht="12.75">
      <c r="A69" s="108" t="s">
        <v>64</v>
      </c>
      <c r="B69" s="108" t="s">
        <v>310</v>
      </c>
    </row>
    <row r="70" spans="1:2" ht="12.75">
      <c r="A70" s="108" t="s">
        <v>65</v>
      </c>
      <c r="B70" s="108" t="s">
        <v>311</v>
      </c>
    </row>
    <row r="71" spans="1:2" ht="12.75">
      <c r="A71" s="108" t="s">
        <v>66</v>
      </c>
      <c r="B71" s="108" t="s">
        <v>312</v>
      </c>
    </row>
    <row r="72" spans="1:2" ht="12.75">
      <c r="A72" s="108" t="s">
        <v>414</v>
      </c>
      <c r="B72" s="108" t="s">
        <v>415</v>
      </c>
    </row>
    <row r="73" spans="1:2" ht="12.75">
      <c r="A73" s="108" t="s">
        <v>67</v>
      </c>
      <c r="B73" s="108" t="s">
        <v>313</v>
      </c>
    </row>
    <row r="74" spans="1:2" ht="12.75">
      <c r="A74" s="108" t="s">
        <v>68</v>
      </c>
      <c r="B74" s="108" t="s">
        <v>314</v>
      </c>
    </row>
    <row r="75" spans="1:2" ht="12.75">
      <c r="A75" s="108" t="s">
        <v>69</v>
      </c>
      <c r="B75" s="108" t="s">
        <v>315</v>
      </c>
    </row>
    <row r="76" spans="1:2" ht="12.75">
      <c r="A76" s="108" t="s">
        <v>70</v>
      </c>
      <c r="B76" s="108" t="s">
        <v>316</v>
      </c>
    </row>
    <row r="77" spans="1:2" ht="12.75">
      <c r="A77" s="108" t="s">
        <v>71</v>
      </c>
      <c r="B77" s="108" t="s">
        <v>317</v>
      </c>
    </row>
    <row r="78" spans="1:2" ht="12.75">
      <c r="A78" s="108" t="s">
        <v>72</v>
      </c>
      <c r="B78" s="108" t="s">
        <v>318</v>
      </c>
    </row>
    <row r="79" spans="1:2" ht="12.75">
      <c r="A79" s="108" t="s">
        <v>73</v>
      </c>
      <c r="B79" s="108" t="s">
        <v>319</v>
      </c>
    </row>
    <row r="80" spans="1:2" ht="12.75">
      <c r="A80" s="108" t="s">
        <v>74</v>
      </c>
      <c r="B80" s="108" t="s">
        <v>320</v>
      </c>
    </row>
    <row r="81" spans="1:2" ht="12.75">
      <c r="A81" s="108" t="s">
        <v>75</v>
      </c>
      <c r="B81" s="108" t="s">
        <v>321</v>
      </c>
    </row>
    <row r="82" spans="1:2" ht="12.75">
      <c r="A82" s="108" t="s">
        <v>416</v>
      </c>
      <c r="B82" s="108" t="s">
        <v>417</v>
      </c>
    </row>
    <row r="83" spans="1:2" ht="12.75">
      <c r="A83" s="108" t="s">
        <v>322</v>
      </c>
      <c r="B83" s="108" t="s">
        <v>323</v>
      </c>
    </row>
    <row r="84" spans="1:2" ht="12.75">
      <c r="A84" s="108" t="s">
        <v>418</v>
      </c>
      <c r="B84" s="108" t="s">
        <v>419</v>
      </c>
    </row>
    <row r="85" spans="1:2" ht="12.75">
      <c r="A85" s="108" t="s">
        <v>76</v>
      </c>
      <c r="B85" s="108" t="s">
        <v>324</v>
      </c>
    </row>
    <row r="86" spans="1:2" ht="12.75">
      <c r="A86" s="108" t="s">
        <v>77</v>
      </c>
      <c r="B86" s="108" t="s">
        <v>325</v>
      </c>
    </row>
    <row r="87" spans="1:2" ht="12.75">
      <c r="A87" s="108" t="s">
        <v>78</v>
      </c>
      <c r="B87" s="108" t="s">
        <v>326</v>
      </c>
    </row>
    <row r="88" spans="1:2" ht="12.75">
      <c r="A88" s="108" t="s">
        <v>79</v>
      </c>
      <c r="B88" s="108" t="s">
        <v>327</v>
      </c>
    </row>
    <row r="89" spans="1:2" ht="12.75">
      <c r="A89" s="108" t="s">
        <v>80</v>
      </c>
      <c r="B89" s="108" t="s">
        <v>328</v>
      </c>
    </row>
    <row r="90" spans="1:2" ht="12.75">
      <c r="A90" s="108" t="s">
        <v>81</v>
      </c>
      <c r="B90" s="108" t="s">
        <v>329</v>
      </c>
    </row>
    <row r="91" spans="1:2" ht="12.75">
      <c r="A91" s="108" t="s">
        <v>420</v>
      </c>
      <c r="B91" s="108" t="s">
        <v>421</v>
      </c>
    </row>
    <row r="92" spans="1:2" ht="12.75">
      <c r="A92" s="108" t="s">
        <v>82</v>
      </c>
      <c r="B92" s="108" t="s">
        <v>330</v>
      </c>
    </row>
    <row r="93" spans="1:2" ht="12.75">
      <c r="A93" s="108" t="s">
        <v>422</v>
      </c>
      <c r="B93" s="108" t="s">
        <v>423</v>
      </c>
    </row>
    <row r="94" spans="1:2" ht="12.75">
      <c r="A94" s="108" t="s">
        <v>83</v>
      </c>
      <c r="B94" s="108" t="s">
        <v>331</v>
      </c>
    </row>
    <row r="95" spans="1:2" ht="12.75">
      <c r="A95" s="108" t="s">
        <v>84</v>
      </c>
      <c r="B95" s="108" t="s">
        <v>332</v>
      </c>
    </row>
    <row r="96" spans="1:2" ht="12.75">
      <c r="A96" s="108" t="s">
        <v>85</v>
      </c>
      <c r="B96" s="108" t="s">
        <v>333</v>
      </c>
    </row>
    <row r="97" spans="1:2" ht="12.75">
      <c r="A97" s="108" t="s">
        <v>86</v>
      </c>
      <c r="B97" s="108" t="s">
        <v>334</v>
      </c>
    </row>
    <row r="98" spans="1:2" ht="12.75">
      <c r="A98" s="108" t="s">
        <v>87</v>
      </c>
      <c r="B98" s="108" t="s">
        <v>335</v>
      </c>
    </row>
    <row r="99" spans="1:2" ht="12.75">
      <c r="A99" s="108" t="s">
        <v>88</v>
      </c>
      <c r="B99" s="108" t="s">
        <v>336</v>
      </c>
    </row>
    <row r="100" spans="1:2" ht="12.75">
      <c r="A100" s="108" t="s">
        <v>89</v>
      </c>
      <c r="B100" s="108" t="s">
        <v>337</v>
      </c>
    </row>
    <row r="101" spans="1:2" ht="12.75">
      <c r="A101" s="108" t="s">
        <v>90</v>
      </c>
      <c r="B101" s="108" t="s">
        <v>338</v>
      </c>
    </row>
    <row r="102" spans="1:2" ht="12.75">
      <c r="A102" s="108" t="s">
        <v>91</v>
      </c>
      <c r="B102" s="108" t="s">
        <v>339</v>
      </c>
    </row>
    <row r="103" spans="1:2" ht="12.75">
      <c r="A103" s="108" t="s">
        <v>92</v>
      </c>
      <c r="B103" s="108" t="s">
        <v>340</v>
      </c>
    </row>
    <row r="104" spans="1:2" ht="12.75">
      <c r="A104" s="108" t="s">
        <v>93</v>
      </c>
      <c r="B104" s="108" t="s">
        <v>341</v>
      </c>
    </row>
    <row r="105" spans="1:2" ht="12.75">
      <c r="A105" s="108" t="s">
        <v>94</v>
      </c>
      <c r="B105" s="108" t="s">
        <v>342</v>
      </c>
    </row>
    <row r="106" spans="1:2" ht="12.75">
      <c r="A106" s="108" t="s">
        <v>95</v>
      </c>
      <c r="B106" s="108" t="s">
        <v>343</v>
      </c>
    </row>
    <row r="107" spans="1:2" ht="12.75">
      <c r="A107" s="108" t="s">
        <v>96</v>
      </c>
      <c r="B107" s="108" t="s">
        <v>344</v>
      </c>
    </row>
    <row r="108" spans="1:2" ht="12.75">
      <c r="A108" s="108" t="s">
        <v>97</v>
      </c>
      <c r="B108" s="108" t="s">
        <v>345</v>
      </c>
    </row>
    <row r="109" spans="1:2" ht="12.75">
      <c r="A109" s="108" t="s">
        <v>346</v>
      </c>
      <c r="B109" s="108" t="s">
        <v>347</v>
      </c>
    </row>
    <row r="110" spans="1:2" ht="12.75">
      <c r="A110" s="108" t="s">
        <v>98</v>
      </c>
      <c r="B110" s="108" t="s">
        <v>348</v>
      </c>
    </row>
    <row r="111" spans="1:2" ht="12.75">
      <c r="A111" s="108" t="s">
        <v>99</v>
      </c>
      <c r="B111" s="108" t="s">
        <v>349</v>
      </c>
    </row>
    <row r="112" spans="1:2" ht="12.75">
      <c r="A112" s="108" t="s">
        <v>100</v>
      </c>
      <c r="B112" s="108" t="s">
        <v>350</v>
      </c>
    </row>
    <row r="113" spans="1:2" ht="12.75">
      <c r="A113" s="108" t="s">
        <v>101</v>
      </c>
      <c r="B113" s="108" t="s">
        <v>351</v>
      </c>
    </row>
    <row r="114" spans="1:2" ht="12.75">
      <c r="A114" s="108" t="s">
        <v>102</v>
      </c>
      <c r="B114" s="108" t="s">
        <v>352</v>
      </c>
    </row>
    <row r="115" spans="1:2" ht="12.75">
      <c r="A115" s="108" t="s">
        <v>103</v>
      </c>
      <c r="B115" s="108" t="s">
        <v>353</v>
      </c>
    </row>
    <row r="116" spans="1:2" ht="12.75">
      <c r="A116" s="108" t="s">
        <v>104</v>
      </c>
      <c r="B116" s="108" t="s">
        <v>354</v>
      </c>
    </row>
    <row r="117" spans="1:2" ht="12.75">
      <c r="A117" s="108" t="s">
        <v>105</v>
      </c>
      <c r="B117" s="108" t="s">
        <v>355</v>
      </c>
    </row>
    <row r="118" spans="1:2" ht="12.75">
      <c r="A118" s="108" t="s">
        <v>106</v>
      </c>
      <c r="B118" s="108" t="s">
        <v>356</v>
      </c>
    </row>
    <row r="119" spans="1:2" ht="12.75">
      <c r="A119" s="108" t="s">
        <v>107</v>
      </c>
      <c r="B119" s="108" t="s">
        <v>357</v>
      </c>
    </row>
    <row r="120" spans="1:2" ht="12.75">
      <c r="A120" s="108" t="s">
        <v>108</v>
      </c>
      <c r="B120" s="108" t="s">
        <v>358</v>
      </c>
    </row>
    <row r="121" spans="1:2" ht="12.75">
      <c r="A121" s="108" t="s">
        <v>109</v>
      </c>
      <c r="B121" s="108" t="s">
        <v>359</v>
      </c>
    </row>
    <row r="122" spans="1:2" ht="12.75">
      <c r="A122" s="108" t="s">
        <v>110</v>
      </c>
      <c r="B122" s="108" t="s">
        <v>360</v>
      </c>
    </row>
    <row r="123" spans="1:2" ht="12.75">
      <c r="A123" s="108" t="s">
        <v>424</v>
      </c>
      <c r="B123" s="108" t="s">
        <v>425</v>
      </c>
    </row>
    <row r="124" spans="1:2" ht="12.75">
      <c r="A124" s="108" t="s">
        <v>111</v>
      </c>
      <c r="B124" s="108" t="s">
        <v>361</v>
      </c>
    </row>
    <row r="125" spans="1:2" ht="12.75">
      <c r="A125" s="108" t="s">
        <v>112</v>
      </c>
      <c r="B125" s="108" t="s">
        <v>362</v>
      </c>
    </row>
    <row r="126" spans="1:2" ht="12.75">
      <c r="A126" s="108" t="s">
        <v>113</v>
      </c>
      <c r="B126" s="108" t="s">
        <v>363</v>
      </c>
    </row>
    <row r="127" spans="1:2" ht="12.75">
      <c r="A127" s="108" t="s">
        <v>114</v>
      </c>
      <c r="B127" s="108" t="s">
        <v>364</v>
      </c>
    </row>
    <row r="128" spans="1:2" ht="12.75">
      <c r="A128" s="108" t="s">
        <v>115</v>
      </c>
      <c r="B128" s="108" t="s">
        <v>365</v>
      </c>
    </row>
    <row r="129" spans="1:2" ht="12.75">
      <c r="A129" s="108" t="s">
        <v>116</v>
      </c>
      <c r="B129" s="108" t="s">
        <v>366</v>
      </c>
    </row>
    <row r="130" spans="1:2" ht="12.75">
      <c r="A130" s="108" t="s">
        <v>117</v>
      </c>
      <c r="B130" s="108" t="s">
        <v>367</v>
      </c>
    </row>
    <row r="131" spans="1:2" ht="12.75">
      <c r="A131" s="108" t="s">
        <v>118</v>
      </c>
      <c r="B131" s="108" t="s">
        <v>368</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4">
    <pageSetUpPr fitToPage="1"/>
  </sheetPr>
  <dimension ref="A1:D19"/>
  <sheetViews>
    <sheetView zoomScalePageLayoutView="0" workbookViewId="0" topLeftCell="A4">
      <selection activeCell="B13" sqref="B13"/>
    </sheetView>
  </sheetViews>
  <sheetFormatPr defaultColWidth="9.140625" defaultRowHeight="12.75"/>
  <cols>
    <col min="1" max="1" width="4.00390625" style="20" customWidth="1"/>
    <col min="2" max="2" width="64.00390625" style="20" customWidth="1"/>
    <col min="3" max="3" width="35.7109375" style="22" customWidth="1"/>
    <col min="4" max="4" width="44.28125" style="20" customWidth="1"/>
    <col min="5" max="16384" width="9.140625" style="20" customWidth="1"/>
  </cols>
  <sheetData>
    <row r="1" spans="1:4" s="21" customFormat="1" ht="15.75">
      <c r="A1" s="52"/>
      <c r="B1" s="53" t="s">
        <v>119</v>
      </c>
      <c r="C1" s="54" t="s">
        <v>141</v>
      </c>
      <c r="D1" s="53"/>
    </row>
    <row r="2" spans="1:4" ht="24">
      <c r="A2" s="52">
        <v>1</v>
      </c>
      <c r="B2" s="52" t="s">
        <v>171</v>
      </c>
      <c r="C2" s="54" t="s">
        <v>137</v>
      </c>
      <c r="D2" s="55" t="s">
        <v>186</v>
      </c>
    </row>
    <row r="3" spans="1:4" ht="36">
      <c r="A3" s="52">
        <v>2</v>
      </c>
      <c r="B3" s="54" t="s">
        <v>172</v>
      </c>
      <c r="C3" s="54" t="s">
        <v>141</v>
      </c>
      <c r="D3" s="55" t="s">
        <v>187</v>
      </c>
    </row>
    <row r="4" spans="1:4" ht="24">
      <c r="A4" s="52">
        <v>3</v>
      </c>
      <c r="B4" s="52" t="s">
        <v>173</v>
      </c>
      <c r="C4" s="54" t="s">
        <v>141</v>
      </c>
      <c r="D4" s="55" t="s">
        <v>188</v>
      </c>
    </row>
    <row r="5" spans="1:4" ht="36">
      <c r="A5" s="52">
        <v>4</v>
      </c>
      <c r="B5" s="52" t="s">
        <v>174</v>
      </c>
      <c r="C5" s="54" t="s">
        <v>141</v>
      </c>
      <c r="D5" s="55" t="s">
        <v>189</v>
      </c>
    </row>
    <row r="6" spans="1:4" ht="36">
      <c r="A6" s="52">
        <v>5</v>
      </c>
      <c r="B6" s="52" t="s">
        <v>175</v>
      </c>
      <c r="C6" s="54" t="s">
        <v>141</v>
      </c>
      <c r="D6" s="55" t="s">
        <v>189</v>
      </c>
    </row>
    <row r="7" spans="1:4" ht="48">
      <c r="A7" s="52">
        <v>6</v>
      </c>
      <c r="B7" s="52" t="s">
        <v>176</v>
      </c>
      <c r="C7" s="54" t="s">
        <v>141</v>
      </c>
      <c r="D7" s="55" t="s">
        <v>190</v>
      </c>
    </row>
    <row r="8" spans="1:4" ht="15">
      <c r="A8" s="52">
        <v>7</v>
      </c>
      <c r="B8" s="54" t="s">
        <v>430</v>
      </c>
      <c r="C8" s="54" t="s">
        <v>138</v>
      </c>
      <c r="D8" s="54" t="s">
        <v>165</v>
      </c>
    </row>
    <row r="9" spans="1:4" ht="15">
      <c r="A9" s="52">
        <v>8</v>
      </c>
      <c r="B9" s="54" t="s">
        <v>177</v>
      </c>
      <c r="C9" s="54" t="s">
        <v>139</v>
      </c>
      <c r="D9" s="54" t="s">
        <v>166</v>
      </c>
    </row>
    <row r="10" spans="1:4" ht="36">
      <c r="A10" s="52">
        <v>9</v>
      </c>
      <c r="B10" s="54" t="s">
        <v>178</v>
      </c>
      <c r="C10" s="54" t="s">
        <v>140</v>
      </c>
      <c r="D10" s="55" t="s">
        <v>191</v>
      </c>
    </row>
    <row r="11" spans="1:4" ht="48">
      <c r="A11" s="52">
        <v>10</v>
      </c>
      <c r="B11" s="52" t="s">
        <v>198</v>
      </c>
      <c r="C11" s="54" t="s">
        <v>239</v>
      </c>
      <c r="D11" s="55" t="s">
        <v>192</v>
      </c>
    </row>
    <row r="12" spans="1:4" ht="24">
      <c r="A12" s="52">
        <v>11</v>
      </c>
      <c r="B12" s="52" t="s">
        <v>179</v>
      </c>
      <c r="C12" s="54" t="s">
        <v>141</v>
      </c>
      <c r="D12" s="55" t="s">
        <v>193</v>
      </c>
    </row>
    <row r="13" spans="1:4" ht="48">
      <c r="A13" s="52">
        <v>12</v>
      </c>
      <c r="B13" s="52" t="s">
        <v>180</v>
      </c>
      <c r="C13" s="54" t="s">
        <v>240</v>
      </c>
      <c r="D13" s="55" t="s">
        <v>194</v>
      </c>
    </row>
    <row r="14" spans="1:4" ht="36">
      <c r="A14" s="52">
        <v>13</v>
      </c>
      <c r="B14" s="52" t="s">
        <v>181</v>
      </c>
      <c r="C14" s="54" t="s">
        <v>141</v>
      </c>
      <c r="D14" s="55" t="s">
        <v>195</v>
      </c>
    </row>
    <row r="15" spans="1:4" ht="24">
      <c r="A15" s="52">
        <v>14</v>
      </c>
      <c r="B15" s="52" t="s">
        <v>182</v>
      </c>
      <c r="C15" s="54" t="s">
        <v>239</v>
      </c>
      <c r="D15" s="55" t="s">
        <v>164</v>
      </c>
    </row>
    <row r="16" spans="1:4" ht="24">
      <c r="A16" s="52">
        <v>15</v>
      </c>
      <c r="B16" s="52" t="s">
        <v>183</v>
      </c>
      <c r="C16" s="54" t="s">
        <v>141</v>
      </c>
      <c r="D16" s="55" t="s">
        <v>193</v>
      </c>
    </row>
    <row r="17" spans="1:4" ht="24">
      <c r="A17" s="52">
        <v>16</v>
      </c>
      <c r="B17" s="52" t="s">
        <v>184</v>
      </c>
      <c r="C17" s="54" t="s">
        <v>143</v>
      </c>
      <c r="D17" s="55" t="s">
        <v>196</v>
      </c>
    </row>
    <row r="18" spans="1:4" ht="24">
      <c r="A18" s="52">
        <v>17</v>
      </c>
      <c r="B18" s="52" t="s">
        <v>199</v>
      </c>
      <c r="C18" s="54" t="s">
        <v>143</v>
      </c>
      <c r="D18" s="55" t="s">
        <v>197</v>
      </c>
    </row>
    <row r="19" spans="1:4" ht="24">
      <c r="A19" s="52">
        <v>18</v>
      </c>
      <c r="B19" s="52" t="s">
        <v>185</v>
      </c>
      <c r="C19" s="54" t="s">
        <v>238</v>
      </c>
      <c r="D19" s="54"/>
    </row>
  </sheetData>
  <sheetProtection/>
  <printOptions/>
  <pageMargins left="0.75" right="0.75" top="1" bottom="1" header="0.5" footer="0.5"/>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ADWILBS</dc:creator>
  <cp:keywords/>
  <dc:description/>
  <cp:lastModifiedBy>Sam Tekien</cp:lastModifiedBy>
  <cp:lastPrinted>2016-01-14T23:15:06Z</cp:lastPrinted>
  <dcterms:created xsi:type="dcterms:W3CDTF">2010-07-16T20:56:03Z</dcterms:created>
  <dcterms:modified xsi:type="dcterms:W3CDTF">2020-04-16T18:18:06Z</dcterms:modified>
  <cp:category/>
  <cp:version/>
  <cp:contentType/>
  <cp:contentStatus/>
</cp:coreProperties>
</file>